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Förmedling\1. KAP-KL\Statistik\Förmedling\"/>
    </mc:Choice>
  </mc:AlternateContent>
  <xr:revisionPtr revIDLastSave="0" documentId="13_ncr:1_{7975852C-7A06-4960-9570-03E7D77DD0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K24" i="1"/>
  <c r="M24" i="1" l="1"/>
  <c r="N14" i="1" l="1"/>
  <c r="B24" i="1" l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L24" i="1" l="1"/>
  <c r="J24" i="1"/>
  <c r="C24" i="1" l="1"/>
  <c r="H24" i="1" l="1"/>
  <c r="N9" i="1" l="1"/>
  <c r="G24" i="1" l="1"/>
  <c r="F24" i="1"/>
  <c r="E24" i="1"/>
  <c r="D24" i="1"/>
  <c r="N24" i="1" l="1"/>
  <c r="O24" i="1" l="1"/>
  <c r="O17" i="1"/>
  <c r="O14" i="1"/>
  <c r="O18" i="1"/>
  <c r="O12" i="1"/>
  <c r="O13" i="1"/>
  <c r="O23" i="1"/>
  <c r="O19" i="1"/>
  <c r="O22" i="1"/>
  <c r="O11" i="1"/>
  <c r="O21" i="1"/>
  <c r="O16" i="1"/>
  <c r="O9" i="1"/>
  <c r="O20" i="1"/>
  <c r="O10" i="1"/>
  <c r="O15" i="1"/>
</calcChain>
</file>

<file path=xl/sharedStrings.xml><?xml version="1.0" encoding="utf-8"?>
<sst xmlns="http://schemas.openxmlformats.org/spreadsheetml/2006/main" count="20" uniqueCount="20">
  <si>
    <t>Försäkringsbolag</t>
  </si>
  <si>
    <t>Totalt</t>
  </si>
  <si>
    <t>Procentfördelning</t>
  </si>
  <si>
    <t>ALECTA</t>
  </si>
  <si>
    <t>AMF FONDFÖRSÄKRING</t>
  </si>
  <si>
    <t>AMF PENSION</t>
  </si>
  <si>
    <t>FOLKSAM LÄRARFONDER</t>
  </si>
  <si>
    <t>HANDELSBANKENFOND</t>
  </si>
  <si>
    <t>NORDEA LIV &amp; PENSION</t>
  </si>
  <si>
    <t>SWEDBANK FÖRSÄKRING</t>
  </si>
  <si>
    <t xml:space="preserve">KPA TRAD </t>
  </si>
  <si>
    <t>KPA FOND</t>
  </si>
  <si>
    <t>LIVFÖRSÄKRINGSBOLAGET SKANDIA, ÖMSESIDIGT</t>
  </si>
  <si>
    <t>Summa:</t>
  </si>
  <si>
    <t>KPA TRAD förval</t>
  </si>
  <si>
    <t xml:space="preserve">SEB </t>
  </si>
  <si>
    <t>LÄNSFÖRSÄKRINGAR FONDLIV</t>
  </si>
  <si>
    <t>FUTUR PENSION</t>
  </si>
  <si>
    <t>FOLKSAM LO PENSION</t>
  </si>
  <si>
    <t>Förmedlingsstatistik  AKAP-KL /KAP-KL/PFA/AKAP-KR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</si>
</sst>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8E788F"/>
      <name val="Calibri"/>
      <family val="2"/>
      <scheme val="minor"/>
    </font>
    <font>
      <sz val="8"/>
      <name val="Calibri"/>
      <family val="2"/>
      <scheme val="minor"/>
    </font>
    <font>
      <sz val="10"/>
      <color rgb="FF3D3D3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E1DFD7"/>
      </left>
      <right style="medium">
        <color rgb="FFE1DFD7"/>
      </right>
      <top style="medium">
        <color rgb="FFE1DFD7"/>
      </top>
      <bottom style="medium">
        <color rgb="FFE1DFD7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3" borderId="0" xfId="3" applyNumberFormat="1" applyFont="1">
      <alignment horizontal="left" vertical="center" inden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/>
    <xf numFmtId="3" fontId="5" fillId="0" borderId="0" xfId="0" applyNumberFormat="1" applyFont="1"/>
    <xf numFmtId="3" fontId="5" fillId="0" borderId="0" xfId="0" applyNumberFormat="1" applyFont="1" applyFill="1"/>
    <xf numFmtId="10" fontId="5" fillId="0" borderId="0" xfId="1" applyNumberFormat="1" applyFont="1" applyAlignment="1">
      <alignment horizontal="right"/>
    </xf>
    <xf numFmtId="0" fontId="8" fillId="4" borderId="1" xfId="0" applyFont="1" applyFill="1" applyBorder="1" applyAlignment="1">
      <alignment horizontal="right" vertical="center" wrapText="1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workbookViewId="0">
      <selection activeCell="G20" sqref="G20"/>
    </sheetView>
  </sheetViews>
  <sheetFormatPr defaultRowHeight="15" x14ac:dyDescent="0.25"/>
  <cols>
    <col min="1" max="1" width="52" bestFit="1" customWidth="1"/>
    <col min="2" max="2" width="11.28515625" bestFit="1" customWidth="1"/>
    <col min="3" max="3" width="10.28515625" bestFit="1" customWidth="1"/>
    <col min="4" max="4" width="14" bestFit="1" customWidth="1"/>
    <col min="5" max="5" width="11.28515625" bestFit="1" customWidth="1"/>
    <col min="6" max="6" width="10.140625" customWidth="1"/>
    <col min="7" max="7" width="12.85546875" bestFit="1" customWidth="1"/>
    <col min="8" max="8" width="11.28515625" bestFit="1" customWidth="1"/>
    <col min="9" max="9" width="11.28515625" customWidth="1"/>
    <col min="10" max="10" width="12.140625" customWidth="1"/>
    <col min="11" max="11" width="10.7109375" customWidth="1"/>
    <col min="12" max="12" width="11.42578125" customWidth="1"/>
    <col min="13" max="13" width="12.85546875" customWidth="1"/>
    <col min="14" max="14" width="14" bestFit="1" customWidth="1"/>
    <col min="15" max="15" width="18.7109375" bestFit="1" customWidth="1"/>
  </cols>
  <sheetData>
    <row r="1" spans="1:15" ht="1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15" ht="1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1:15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5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thickBot="1" x14ac:dyDescent="0.3">
      <c r="A8" s="8" t="s">
        <v>0</v>
      </c>
      <c r="B8" s="13">
        <v>202301</v>
      </c>
      <c r="C8" s="13">
        <v>202302</v>
      </c>
      <c r="D8" s="13">
        <v>202303</v>
      </c>
      <c r="E8" s="13">
        <v>202304</v>
      </c>
      <c r="F8" s="13">
        <v>202305</v>
      </c>
      <c r="G8" s="13">
        <v>202306</v>
      </c>
      <c r="H8" s="13">
        <v>202307</v>
      </c>
      <c r="I8" s="13">
        <v>202308</v>
      </c>
      <c r="J8" s="13">
        <v>202309</v>
      </c>
      <c r="K8" s="13">
        <v>202310</v>
      </c>
      <c r="L8" s="13">
        <v>202311</v>
      </c>
      <c r="M8" s="13">
        <v>202312</v>
      </c>
      <c r="N8" s="13" t="s">
        <v>1</v>
      </c>
      <c r="O8" s="13" t="s">
        <v>2</v>
      </c>
    </row>
    <row r="9" spans="1:15" s="9" customFormat="1" ht="15.75" thickBot="1" x14ac:dyDescent="0.3">
      <c r="A9" s="9" t="s">
        <v>3</v>
      </c>
      <c r="B9" s="7">
        <v>941895</v>
      </c>
      <c r="C9" s="19">
        <v>559829</v>
      </c>
      <c r="D9" s="16">
        <v>49233171</v>
      </c>
      <c r="E9" s="16">
        <v>1066948</v>
      </c>
      <c r="F9" s="16">
        <v>590748</v>
      </c>
      <c r="G9" s="16"/>
      <c r="H9" s="16"/>
      <c r="I9" s="16"/>
      <c r="J9" s="16"/>
      <c r="K9" s="16"/>
      <c r="L9" s="16"/>
      <c r="M9" s="16"/>
      <c r="N9" s="16">
        <f>SUM(B9:M9)</f>
        <v>52392591</v>
      </c>
      <c r="O9" s="18">
        <f>SUM(N9)/N24</f>
        <v>3.6448453458494874E-3</v>
      </c>
    </row>
    <row r="10" spans="1:15" s="9" customFormat="1" x14ac:dyDescent="0.25">
      <c r="A10" s="9" t="s">
        <v>4</v>
      </c>
      <c r="B10" s="7">
        <v>11876904</v>
      </c>
      <c r="C10" s="7">
        <v>5560792</v>
      </c>
      <c r="D10" s="16">
        <v>508436225</v>
      </c>
      <c r="E10" s="16">
        <v>12805760</v>
      </c>
      <c r="F10" s="16">
        <v>7197534</v>
      </c>
      <c r="G10" s="16"/>
      <c r="H10" s="16"/>
      <c r="I10" s="16"/>
      <c r="J10" s="16"/>
      <c r="K10" s="16"/>
      <c r="L10" s="16"/>
      <c r="M10" s="16"/>
      <c r="N10" s="16">
        <f t="shared" ref="N10:N24" si="0">SUM(B10:M10)</f>
        <v>545877215</v>
      </c>
      <c r="O10" s="18">
        <f>SUM(N10)/N24</f>
        <v>3.7975560828782638E-2</v>
      </c>
    </row>
    <row r="11" spans="1:15" s="9" customFormat="1" x14ac:dyDescent="0.25">
      <c r="A11" s="9" t="s">
        <v>5</v>
      </c>
      <c r="B11" s="7">
        <v>9861600</v>
      </c>
      <c r="C11" s="7">
        <v>5895512</v>
      </c>
      <c r="D11" s="16">
        <v>797267507</v>
      </c>
      <c r="E11" s="16">
        <v>11048237</v>
      </c>
      <c r="F11" s="16">
        <v>6009984</v>
      </c>
      <c r="G11" s="16"/>
      <c r="H11" s="16"/>
      <c r="I11" s="16"/>
      <c r="J11" s="16"/>
      <c r="K11" s="16"/>
      <c r="L11" s="16"/>
      <c r="M11" s="16"/>
      <c r="N11" s="16">
        <f t="shared" si="0"/>
        <v>830082840</v>
      </c>
      <c r="O11" s="18">
        <f>SUM(N11)/N24</f>
        <v>5.7747164595152861E-2</v>
      </c>
    </row>
    <row r="12" spans="1:15" s="9" customFormat="1" x14ac:dyDescent="0.25">
      <c r="A12" s="9" t="s">
        <v>18</v>
      </c>
      <c r="B12" s="7">
        <v>2540271</v>
      </c>
      <c r="C12" s="7">
        <v>1891160</v>
      </c>
      <c r="D12" s="16">
        <v>428272535</v>
      </c>
      <c r="E12" s="16">
        <v>4101451</v>
      </c>
      <c r="F12" s="16">
        <v>1812852</v>
      </c>
      <c r="G12" s="16"/>
      <c r="H12" s="16"/>
      <c r="I12" s="16"/>
      <c r="J12" s="16"/>
      <c r="K12" s="16"/>
      <c r="L12" s="16"/>
      <c r="M12" s="16"/>
      <c r="N12" s="16">
        <f t="shared" si="0"/>
        <v>438618269</v>
      </c>
      <c r="O12" s="18">
        <f>SUM(N12)/N24</f>
        <v>3.0513775437622629E-2</v>
      </c>
    </row>
    <row r="13" spans="1:15" s="9" customFormat="1" x14ac:dyDescent="0.25">
      <c r="A13" s="9" t="s">
        <v>6</v>
      </c>
      <c r="B13" s="7">
        <v>580502</v>
      </c>
      <c r="C13" s="7">
        <v>188395</v>
      </c>
      <c r="D13" s="16">
        <v>97464456</v>
      </c>
      <c r="E13" s="16">
        <v>658669</v>
      </c>
      <c r="F13" s="16">
        <v>252787</v>
      </c>
      <c r="G13" s="16"/>
      <c r="H13" s="16"/>
      <c r="I13" s="16"/>
      <c r="J13" s="16"/>
      <c r="K13" s="16"/>
      <c r="L13" s="16"/>
      <c r="M13" s="16"/>
      <c r="N13" s="16">
        <f t="shared" si="0"/>
        <v>99144809</v>
      </c>
      <c r="O13" s="18">
        <f>SUM(N13)/N24</f>
        <v>6.8973014838832145E-3</v>
      </c>
    </row>
    <row r="14" spans="1:15" s="9" customFormat="1" x14ac:dyDescent="0.25">
      <c r="A14" s="9" t="s">
        <v>17</v>
      </c>
      <c r="B14" s="7">
        <v>2645338</v>
      </c>
      <c r="C14" s="7">
        <v>2476616</v>
      </c>
      <c r="D14" s="16">
        <v>186750129</v>
      </c>
      <c r="E14" s="16">
        <v>3300231</v>
      </c>
      <c r="F14" s="16">
        <v>2769429</v>
      </c>
      <c r="G14" s="16"/>
      <c r="H14" s="16"/>
      <c r="I14" s="16"/>
      <c r="J14" s="16"/>
      <c r="K14" s="16"/>
      <c r="L14" s="16"/>
      <c r="M14" s="16"/>
      <c r="N14" s="16">
        <f t="shared" ref="N14" si="1">SUM(B14:M14)</f>
        <v>197941743</v>
      </c>
      <c r="O14" s="18">
        <f>SUM(N14)/N24</f>
        <v>1.3770402015866811E-2</v>
      </c>
    </row>
    <row r="15" spans="1:15" s="9" customFormat="1" x14ac:dyDescent="0.25">
      <c r="A15" s="9" t="s">
        <v>7</v>
      </c>
      <c r="B15" s="7">
        <v>11497835</v>
      </c>
      <c r="C15" s="7">
        <v>9012867</v>
      </c>
      <c r="D15" s="16">
        <v>664110983</v>
      </c>
      <c r="E15" s="16">
        <v>13243566</v>
      </c>
      <c r="F15" s="16">
        <v>9084420</v>
      </c>
      <c r="G15" s="16"/>
      <c r="H15" s="16"/>
      <c r="I15" s="16"/>
      <c r="J15" s="16"/>
      <c r="K15" s="16"/>
      <c r="L15" s="16"/>
      <c r="M15" s="16"/>
      <c r="N15" s="16">
        <f t="shared" si="0"/>
        <v>706949671</v>
      </c>
      <c r="O15" s="18">
        <f>SUM(N15)/N24</f>
        <v>4.9181041993021042E-2</v>
      </c>
    </row>
    <row r="16" spans="1:15" s="9" customFormat="1" x14ac:dyDescent="0.25">
      <c r="A16" s="11" t="s">
        <v>12</v>
      </c>
      <c r="B16" s="7">
        <v>1217229</v>
      </c>
      <c r="C16" s="7">
        <v>588624</v>
      </c>
      <c r="D16" s="16">
        <v>29231985</v>
      </c>
      <c r="E16" s="16">
        <v>1453581</v>
      </c>
      <c r="F16" s="16">
        <v>702003</v>
      </c>
      <c r="G16" s="16"/>
      <c r="H16" s="16"/>
      <c r="I16" s="16"/>
      <c r="J16" s="16"/>
      <c r="K16" s="16"/>
      <c r="L16" s="16"/>
      <c r="M16" s="16"/>
      <c r="N16" s="16">
        <f t="shared" si="0"/>
        <v>33193422</v>
      </c>
      <c r="O16" s="18">
        <f>SUM(N16)/N24</f>
        <v>2.3091984454351186E-3</v>
      </c>
    </row>
    <row r="17" spans="1:15" s="9" customFormat="1" x14ac:dyDescent="0.25">
      <c r="A17" s="11" t="s">
        <v>16</v>
      </c>
      <c r="B17" s="7">
        <v>1387339</v>
      </c>
      <c r="C17" s="7">
        <v>1163976</v>
      </c>
      <c r="D17" s="16">
        <v>55400268</v>
      </c>
      <c r="E17" s="16">
        <v>2490945</v>
      </c>
      <c r="F17" s="16">
        <v>1402990</v>
      </c>
      <c r="G17" s="16"/>
      <c r="H17" s="16"/>
      <c r="I17" s="16"/>
      <c r="J17" s="16"/>
      <c r="K17" s="16"/>
      <c r="L17" s="16"/>
      <c r="M17" s="16"/>
      <c r="N17" s="16">
        <f t="shared" si="0"/>
        <v>61845518</v>
      </c>
      <c r="O17" s="18">
        <f>SUM((N17)/N24)</f>
        <v>4.3024661338842869E-3</v>
      </c>
    </row>
    <row r="18" spans="1:15" s="9" customFormat="1" x14ac:dyDescent="0.25">
      <c r="A18" s="9" t="s">
        <v>8</v>
      </c>
      <c r="B18" s="7">
        <v>13390018</v>
      </c>
      <c r="C18" s="7">
        <v>6327015</v>
      </c>
      <c r="D18" s="16">
        <v>790990609</v>
      </c>
      <c r="E18" s="16">
        <v>16170380</v>
      </c>
      <c r="F18" s="16">
        <v>7767074</v>
      </c>
      <c r="G18" s="16"/>
      <c r="H18" s="16"/>
      <c r="I18" s="16"/>
      <c r="J18" s="16"/>
      <c r="K18" s="16"/>
      <c r="L18" s="16"/>
      <c r="M18" s="16"/>
      <c r="N18" s="16">
        <f t="shared" si="0"/>
        <v>834645096</v>
      </c>
      <c r="O18" s="18">
        <f>SUM(N18)/N24</f>
        <v>5.806455140941013E-2</v>
      </c>
    </row>
    <row r="19" spans="1:15" s="9" customFormat="1" x14ac:dyDescent="0.25">
      <c r="A19" s="9" t="s">
        <v>15</v>
      </c>
      <c r="B19" s="7">
        <v>11624831</v>
      </c>
      <c r="C19" s="7">
        <v>4206091</v>
      </c>
      <c r="D19" s="16">
        <v>432487975</v>
      </c>
      <c r="E19" s="16">
        <v>10922692</v>
      </c>
      <c r="F19" s="16">
        <v>5111226</v>
      </c>
      <c r="G19" s="16"/>
      <c r="H19" s="16"/>
      <c r="I19" s="16"/>
      <c r="J19" s="16"/>
      <c r="K19" s="17"/>
      <c r="L19" s="17"/>
      <c r="M19" s="17"/>
      <c r="N19" s="16">
        <f t="shared" si="0"/>
        <v>464352815</v>
      </c>
      <c r="O19" s="18">
        <f>SUM(N19)/N24</f>
        <v>3.2304075142702102E-2</v>
      </c>
    </row>
    <row r="20" spans="1:15" s="9" customFormat="1" x14ac:dyDescent="0.25">
      <c r="A20" s="9" t="s">
        <v>9</v>
      </c>
      <c r="B20" s="7">
        <v>13134210</v>
      </c>
      <c r="C20" s="7">
        <v>8311409</v>
      </c>
      <c r="D20" s="16">
        <v>1163378217</v>
      </c>
      <c r="E20" s="16">
        <v>17095467</v>
      </c>
      <c r="F20" s="16">
        <v>9004953</v>
      </c>
      <c r="G20" s="16"/>
      <c r="H20" s="16"/>
      <c r="I20" s="16"/>
      <c r="J20" s="16"/>
      <c r="K20" s="17"/>
      <c r="L20" s="17"/>
      <c r="M20" s="17"/>
      <c r="N20" s="16">
        <f t="shared" si="0"/>
        <v>1210924256</v>
      </c>
      <c r="O20" s="18">
        <f>SUM(N20)/N24</f>
        <v>8.4241522597304899E-2</v>
      </c>
    </row>
    <row r="21" spans="1:15" s="9" customFormat="1" x14ac:dyDescent="0.25">
      <c r="A21" s="9" t="s">
        <v>10</v>
      </c>
      <c r="B21" s="7">
        <v>19085620</v>
      </c>
      <c r="C21" s="7">
        <v>36664797</v>
      </c>
      <c r="D21" s="16">
        <v>1565795375</v>
      </c>
      <c r="E21" s="16">
        <v>58039785</v>
      </c>
      <c r="F21" s="16">
        <v>9150358</v>
      </c>
      <c r="G21" s="16"/>
      <c r="H21" s="16"/>
      <c r="I21" s="16"/>
      <c r="J21" s="16"/>
      <c r="K21" s="16"/>
      <c r="L21" s="16"/>
      <c r="M21" s="16"/>
      <c r="N21" s="16">
        <f t="shared" si="0"/>
        <v>1688735935</v>
      </c>
      <c r="O21" s="18">
        <f>SUM(N21)/N24</f>
        <v>0.11748190336785466</v>
      </c>
    </row>
    <row r="22" spans="1:15" s="9" customFormat="1" x14ac:dyDescent="0.25">
      <c r="A22" s="9" t="s">
        <v>14</v>
      </c>
      <c r="B22" s="7">
        <v>63562808</v>
      </c>
      <c r="C22" s="15">
        <v>9124567</v>
      </c>
      <c r="D22" s="15">
        <v>6761189955</v>
      </c>
      <c r="E22" s="15">
        <v>20087855</v>
      </c>
      <c r="F22" s="15">
        <v>28724468</v>
      </c>
      <c r="G22" s="15"/>
      <c r="H22" s="15"/>
      <c r="I22" s="15"/>
      <c r="J22" s="15"/>
      <c r="K22" s="14"/>
      <c r="L22" s="15"/>
      <c r="M22" s="15"/>
      <c r="N22" s="16">
        <f t="shared" si="0"/>
        <v>6882689653</v>
      </c>
      <c r="O22" s="18">
        <f>SUM(N22)/N24</f>
        <v>0.47881463523465506</v>
      </c>
    </row>
    <row r="23" spans="1:15" x14ac:dyDescent="0.25">
      <c r="A23" s="9" t="s">
        <v>11</v>
      </c>
      <c r="B23" s="7">
        <v>7770217</v>
      </c>
      <c r="C23" s="7">
        <v>3232012</v>
      </c>
      <c r="D23" s="7">
        <v>304761241</v>
      </c>
      <c r="E23" s="7">
        <v>6870682</v>
      </c>
      <c r="F23" s="7">
        <v>4406601</v>
      </c>
      <c r="G23" s="7"/>
      <c r="H23" s="7"/>
      <c r="I23" s="7"/>
      <c r="J23" s="7"/>
      <c r="K23" s="7"/>
      <c r="L23" s="7"/>
      <c r="M23" s="7"/>
      <c r="N23" s="16">
        <f t="shared" si="0"/>
        <v>327040753</v>
      </c>
      <c r="O23" s="18">
        <f>SUM(N23)/N24</f>
        <v>2.2751555968575057E-2</v>
      </c>
    </row>
    <row r="24" spans="1:15" x14ac:dyDescent="0.25">
      <c r="A24" s="12" t="s">
        <v>13</v>
      </c>
      <c r="B24" s="7">
        <f>SUM(B9:B23)</f>
        <v>171116617</v>
      </c>
      <c r="C24" s="7">
        <f>SUM(C9:C23)</f>
        <v>95203662</v>
      </c>
      <c r="D24" s="7">
        <f>SUM((D9:D23))</f>
        <v>13834770631</v>
      </c>
      <c r="E24" s="7">
        <f>SUM((E9:E23))</f>
        <v>179356249</v>
      </c>
      <c r="F24" s="7">
        <f>SUM((F9:F23))</f>
        <v>93987427</v>
      </c>
      <c r="G24" s="7">
        <f>SUM((G9:G23))</f>
        <v>0</v>
      </c>
      <c r="H24" s="7">
        <f t="shared" ref="H24:M24" si="2">SUM(H9:H23)</f>
        <v>0</v>
      </c>
      <c r="I24" s="7">
        <f t="shared" si="2"/>
        <v>0</v>
      </c>
      <c r="J24" s="7">
        <f t="shared" si="2"/>
        <v>0</v>
      </c>
      <c r="K24" s="7">
        <f t="shared" si="2"/>
        <v>0</v>
      </c>
      <c r="L24" s="7">
        <f t="shared" si="2"/>
        <v>0</v>
      </c>
      <c r="M24" s="7">
        <f t="shared" si="2"/>
        <v>0</v>
      </c>
      <c r="N24" s="16">
        <f t="shared" si="0"/>
        <v>14374434586</v>
      </c>
      <c r="O24" s="18">
        <f>SUM(N24)/N24</f>
        <v>1</v>
      </c>
    </row>
    <row r="25" spans="1:15" x14ac:dyDescent="0.25">
      <c r="A25" s="10"/>
    </row>
  </sheetData>
  <mergeCells count="1">
    <mergeCell ref="A1:L3"/>
  </mergeCells>
  <phoneticPr fontId="7" type="noConversion"/>
  <pageMargins left="0.7" right="0.7" top="0.75" bottom="0.75" header="0.3" footer="0.3"/>
  <pageSetup orientation="portrait" r:id="rId1"/>
  <ignoredErrors>
    <ignoredError sqref="B24:H24 J24:M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Pinar Cömert</cp:lastModifiedBy>
  <cp:lastPrinted>2019-01-28T09:22:41Z</cp:lastPrinted>
  <dcterms:created xsi:type="dcterms:W3CDTF">2019-01-28T09:20:33Z</dcterms:created>
  <dcterms:modified xsi:type="dcterms:W3CDTF">2023-05-30T12:06:27Z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2021-03-31T06:15:54Z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