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. KAP-KL\Statistik\Förmedling\"/>
    </mc:Choice>
  </mc:AlternateContent>
  <xr:revisionPtr revIDLastSave="0" documentId="13_ncr:1_{3E2FC5DE-8F67-46B7-BDE8-1A4182A97337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L24" i="1"/>
  <c r="M24" i="1"/>
  <c r="H48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3" i="1"/>
  <c r="C48" i="1"/>
  <c r="D48" i="1"/>
  <c r="E48" i="1"/>
  <c r="F48" i="1"/>
  <c r="G48" i="1"/>
  <c r="I48" i="1"/>
  <c r="J48" i="1"/>
  <c r="K48" i="1"/>
  <c r="L48" i="1"/>
  <c r="M48" i="1"/>
  <c r="B48" i="1"/>
  <c r="N48" i="1" l="1"/>
  <c r="O45" i="1" l="1"/>
  <c r="O37" i="1"/>
  <c r="O44" i="1"/>
  <c r="O36" i="1"/>
  <c r="O35" i="1"/>
  <c r="O41" i="1"/>
  <c r="O40" i="1"/>
  <c r="O47" i="1"/>
  <c r="O39" i="1"/>
  <c r="O46" i="1"/>
  <c r="O38" i="1"/>
  <c r="O43" i="1"/>
  <c r="O42" i="1"/>
  <c r="O34" i="1"/>
  <c r="O33" i="1"/>
  <c r="O48" i="1" l="1"/>
  <c r="N14" i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9" i="1" l="1"/>
  <c r="N24" i="1" l="1"/>
  <c r="O24" i="1" l="1"/>
  <c r="O17" i="1"/>
  <c r="O14" i="1"/>
  <c r="O18" i="1"/>
  <c r="O12" i="1"/>
  <c r="O13" i="1"/>
  <c r="O23" i="1"/>
  <c r="O19" i="1"/>
  <c r="O22" i="1"/>
  <c r="O11" i="1"/>
  <c r="O21" i="1"/>
  <c r="O16" i="1"/>
  <c r="O9" i="1"/>
  <c r="O20" i="1"/>
  <c r="O10" i="1"/>
  <c r="O15" i="1"/>
</calcChain>
</file>

<file path=xl/sharedStrings.xml><?xml version="1.0" encoding="utf-8"?>
<sst xmlns="http://schemas.openxmlformats.org/spreadsheetml/2006/main" count="40" uniqueCount="21">
  <si>
    <t>Försäkringsbolag</t>
  </si>
  <si>
    <t>Totalt</t>
  </si>
  <si>
    <t>Procentfördelning</t>
  </si>
  <si>
    <t>ALECTA</t>
  </si>
  <si>
    <t>AMF FONDFÖRSÄKRING</t>
  </si>
  <si>
    <t>AMF PENSION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</si>
  <si>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</si>
  <si>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</si>
  <si>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</si>
  <si>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</si>
  <si>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</si>
  <si>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</si>
  <si>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</si>
  <si>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</si>
  <si>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KPA TRAD förval</t>
  </si>
  <si>
    <t xml:space="preserve">SEB </t>
  </si>
  <si>
    <t>LÄNSFÖRSÄKRINGAR FONDLIV</t>
  </si>
  <si>
    <t>FUTUR PENSION</t>
  </si>
  <si>
    <t>FOLKSAM LO PENSION</t>
  </si>
  <si>
    <t>Förmedlingsstatistik  AKAP-KR /KAP-KL/PFA  Avser antal individer</t>
  </si>
  <si>
    <t>Förmedlingsstatistik  AKAP-KR/KAP-KL/PFA Avser förmedlat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</si>
</sst>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3D3D3D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1DFD7"/>
      </left>
      <right style="medium">
        <color rgb="FFE1DFD7"/>
      </right>
      <top style="medium">
        <color rgb="FFE1DFD7"/>
      </top>
      <bottom style="medium">
        <color rgb="FFE1DFD7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2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3" fontId="2" fillId="2" borderId="0" xfId="2" applyNumberFormat="1">
      <alignment horizontal="left" vertical="center" indent="1" readingOrder="1"/>
      <protection locked="0"/>
    </xf>
    <xf numFmtId="0" fontId="7" fillId="4" borderId="1" xfId="0" applyFont="1" applyFill="1" applyBorder="1" applyAlignment="1">
      <alignment horizontal="right" vertical="center" wrapText="1"/>
    </xf>
    <xf numFmtId="10" fontId="5" fillId="0" borderId="0" xfId="1" applyNumberFormat="1" applyFont="1" applyAlignment="1">
      <alignment horizontal="center"/>
    </xf>
    <xf numFmtId="14" fontId="9" fillId="3" borderId="0" xfId="3" applyNumberFormat="1" applyFont="1" applyAlignment="1">
      <alignment vertical="center"/>
    </xf>
    <xf numFmtId="0" fontId="9" fillId="3" borderId="0" xfId="3" applyNumberFormat="1" applyFont="1">
      <alignment horizontal="left" vertical="center" indent="1"/>
    </xf>
    <xf numFmtId="0" fontId="8" fillId="2" borderId="0" xfId="2" applyFont="1" applyAlignment="1">
      <alignment vertical="center" readingOrder="1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14" zoomScaleNormal="100" workbookViewId="0">
      <selection activeCell="B48" sqref="B48"/>
    </sheetView>
  </sheetViews>
  <sheetFormatPr defaultRowHeight="14.5" x14ac:dyDescent="0.35"/>
  <cols>
    <col min="1" max="1" width="52" bestFit="1" customWidth="1"/>
    <col min="2" max="2" width="11.26953125" bestFit="1" customWidth="1"/>
    <col min="3" max="3" width="10.26953125" bestFit="1" customWidth="1"/>
    <col min="4" max="4" width="14" bestFit="1" customWidth="1"/>
    <col min="5" max="5" width="11.26953125" bestFit="1" customWidth="1"/>
    <col min="6" max="6" width="10.1796875" customWidth="1"/>
    <col min="7" max="7" width="13.453125" bestFit="1" customWidth="1"/>
    <col min="8" max="8" width="11.26953125" bestFit="1" customWidth="1"/>
    <col min="9" max="9" width="11.26953125" customWidth="1"/>
    <col min="10" max="10" width="12.1796875" customWidth="1"/>
    <col min="11" max="11" width="10.7265625" customWidth="1"/>
    <col min="12" max="12" width="11.453125" customWidth="1"/>
    <col min="13" max="13" width="12.81640625" customWidth="1"/>
    <col min="14" max="14" width="14" bestFit="1" customWidth="1"/>
    <col min="15" max="15" width="18.7265625" bestFit="1" customWidth="1"/>
  </cols>
  <sheetData>
    <row r="1" spans="1:15" ht="15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</row>
    <row r="2" spans="1:15" ht="15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"/>
    </row>
    <row r="3" spans="1:15" ht="15" customHeigh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"/>
    </row>
    <row r="4" spans="1:15" ht="1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20" t="s">
        <v>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3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35"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thickBot="1" x14ac:dyDescent="0.4">
      <c r="A8" s="18" t="s">
        <v>0</v>
      </c>
      <c r="B8" s="19">
        <v>202301</v>
      </c>
      <c r="C8" s="19">
        <v>202302</v>
      </c>
      <c r="D8" s="19">
        <v>202303</v>
      </c>
      <c r="E8" s="19">
        <v>202304</v>
      </c>
      <c r="F8" s="19">
        <v>202305</v>
      </c>
      <c r="G8" s="19">
        <v>202306</v>
      </c>
      <c r="H8" s="19">
        <v>202307</v>
      </c>
      <c r="I8" s="19">
        <v>202308</v>
      </c>
      <c r="J8" s="19">
        <v>202309</v>
      </c>
      <c r="K8" s="19">
        <v>202310</v>
      </c>
      <c r="L8" s="19">
        <v>202311</v>
      </c>
      <c r="M8" s="19">
        <v>202312</v>
      </c>
      <c r="N8" s="19" t="s">
        <v>1</v>
      </c>
      <c r="O8" s="19" t="s">
        <v>2</v>
      </c>
    </row>
    <row r="9" spans="1:15" s="7" customFormat="1" ht="15" thickBot="1" x14ac:dyDescent="0.4">
      <c r="A9" s="7" t="s">
        <v>3</v>
      </c>
      <c r="B9" s="6">
        <v>941895</v>
      </c>
      <c r="C9" s="16">
        <v>559829</v>
      </c>
      <c r="D9" s="12">
        <v>49233171</v>
      </c>
      <c r="E9" s="12">
        <v>1066948</v>
      </c>
      <c r="F9" s="12">
        <v>590748</v>
      </c>
      <c r="G9" s="12">
        <v>4188978</v>
      </c>
      <c r="H9" s="12">
        <v>518700</v>
      </c>
      <c r="I9" s="12">
        <v>755466</v>
      </c>
      <c r="J9" s="12">
        <v>18017867</v>
      </c>
      <c r="K9" s="12">
        <v>1271875</v>
      </c>
      <c r="L9" s="12"/>
      <c r="M9" s="12"/>
      <c r="N9" s="12">
        <f>SUM(B9:M9)</f>
        <v>77145477</v>
      </c>
      <c r="O9" s="14">
        <f>SUM(N9)/N24</f>
        <v>3.5360829133112325E-3</v>
      </c>
    </row>
    <row r="10" spans="1:15" s="7" customFormat="1" x14ac:dyDescent="0.35">
      <c r="A10" s="7" t="s">
        <v>4</v>
      </c>
      <c r="B10" s="6">
        <v>11876904</v>
      </c>
      <c r="C10" s="6">
        <v>5560792</v>
      </c>
      <c r="D10" s="12">
        <v>508436225</v>
      </c>
      <c r="E10" s="12">
        <v>12805760</v>
      </c>
      <c r="F10" s="12">
        <v>7197534</v>
      </c>
      <c r="G10" s="12">
        <v>23351959</v>
      </c>
      <c r="H10" s="12">
        <v>7141516</v>
      </c>
      <c r="I10" s="12">
        <v>9036330</v>
      </c>
      <c r="J10" s="12">
        <v>160830448</v>
      </c>
      <c r="K10" s="12">
        <v>13284241</v>
      </c>
      <c r="L10" s="12"/>
      <c r="M10" s="12"/>
      <c r="N10" s="12">
        <f t="shared" ref="N10:N24" si="0">SUM(B10:M10)</f>
        <v>759521709</v>
      </c>
      <c r="O10" s="14">
        <f>SUM(N10)/N24</f>
        <v>3.481385872413293E-2</v>
      </c>
    </row>
    <row r="11" spans="1:15" s="7" customFormat="1" x14ac:dyDescent="0.35">
      <c r="A11" s="7" t="s">
        <v>5</v>
      </c>
      <c r="B11" s="6">
        <v>9861600</v>
      </c>
      <c r="C11" s="6">
        <v>5895512</v>
      </c>
      <c r="D11" s="12">
        <v>797267507</v>
      </c>
      <c r="E11" s="12">
        <v>11048237</v>
      </c>
      <c r="F11" s="12">
        <v>6009984</v>
      </c>
      <c r="G11" s="12">
        <v>15402885</v>
      </c>
      <c r="H11" s="12">
        <v>6395386</v>
      </c>
      <c r="I11" s="12">
        <v>7964254</v>
      </c>
      <c r="J11" s="12">
        <v>225571404</v>
      </c>
      <c r="K11" s="12">
        <v>14516875</v>
      </c>
      <c r="L11" s="12"/>
      <c r="M11" s="12"/>
      <c r="N11" s="12">
        <f t="shared" si="0"/>
        <v>1099933644</v>
      </c>
      <c r="O11" s="14">
        <f>SUM(N11)/N24</f>
        <v>5.0417169166308486E-2</v>
      </c>
    </row>
    <row r="12" spans="1:15" s="7" customFormat="1" x14ac:dyDescent="0.35">
      <c r="A12" s="7" t="s">
        <v>18</v>
      </c>
      <c r="B12" s="6">
        <v>2540271</v>
      </c>
      <c r="C12" s="6">
        <v>1891160</v>
      </c>
      <c r="D12" s="12">
        <v>428272535</v>
      </c>
      <c r="E12" s="12">
        <v>4101451</v>
      </c>
      <c r="F12" s="12">
        <v>1812852</v>
      </c>
      <c r="G12" s="12">
        <v>11299432</v>
      </c>
      <c r="H12" s="12">
        <v>2436299</v>
      </c>
      <c r="I12" s="12">
        <v>2034369</v>
      </c>
      <c r="J12" s="12">
        <v>152994622</v>
      </c>
      <c r="K12" s="12">
        <v>7198328</v>
      </c>
      <c r="L12" s="12"/>
      <c r="M12" s="12"/>
      <c r="N12" s="12">
        <f t="shared" si="0"/>
        <v>614581319</v>
      </c>
      <c r="O12" s="14">
        <f>SUM(N12)/N24</f>
        <v>2.8170290540250078E-2</v>
      </c>
    </row>
    <row r="13" spans="1:15" s="7" customFormat="1" x14ac:dyDescent="0.35">
      <c r="A13" s="7" t="s">
        <v>6</v>
      </c>
      <c r="B13" s="6">
        <v>580502</v>
      </c>
      <c r="C13" s="6">
        <v>188395</v>
      </c>
      <c r="D13" s="12">
        <v>97464456</v>
      </c>
      <c r="E13" s="12">
        <v>658669</v>
      </c>
      <c r="F13" s="12">
        <v>252787</v>
      </c>
      <c r="G13" s="12">
        <v>1659566</v>
      </c>
      <c r="H13" s="12">
        <v>534587</v>
      </c>
      <c r="I13" s="12">
        <v>405628</v>
      </c>
      <c r="J13" s="12">
        <v>24950014</v>
      </c>
      <c r="K13" s="12">
        <v>1460849</v>
      </c>
      <c r="L13" s="12"/>
      <c r="M13" s="12"/>
      <c r="N13" s="12">
        <f t="shared" si="0"/>
        <v>128155453</v>
      </c>
      <c r="O13" s="14">
        <f>SUM(N13)/N24</f>
        <v>5.8742044929083886E-3</v>
      </c>
    </row>
    <row r="14" spans="1:15" s="7" customFormat="1" x14ac:dyDescent="0.35">
      <c r="A14" s="7" t="s">
        <v>17</v>
      </c>
      <c r="B14" s="6">
        <v>2645338</v>
      </c>
      <c r="C14" s="6">
        <v>2476616</v>
      </c>
      <c r="D14" s="12">
        <v>186750129</v>
      </c>
      <c r="E14" s="12">
        <v>3300231</v>
      </c>
      <c r="F14" s="12">
        <v>2769429</v>
      </c>
      <c r="G14" s="12">
        <v>10266883</v>
      </c>
      <c r="H14" s="12">
        <v>2756118</v>
      </c>
      <c r="I14" s="12">
        <v>2693130</v>
      </c>
      <c r="J14" s="12">
        <v>69745093</v>
      </c>
      <c r="K14" s="12">
        <v>5560042</v>
      </c>
      <c r="L14" s="12"/>
      <c r="M14" s="12"/>
      <c r="N14" s="12">
        <f t="shared" ref="N14" si="1">SUM(B14:M14)</f>
        <v>288963009</v>
      </c>
      <c r="O14" s="14">
        <f>SUM(N14)/N24</f>
        <v>1.3245068906682629E-2</v>
      </c>
    </row>
    <row r="15" spans="1:15" s="7" customFormat="1" x14ac:dyDescent="0.35">
      <c r="A15" s="7" t="s">
        <v>7</v>
      </c>
      <c r="B15" s="6">
        <v>11497835</v>
      </c>
      <c r="C15" s="6">
        <v>9012867</v>
      </c>
      <c r="D15" s="12">
        <v>664110983</v>
      </c>
      <c r="E15" s="12">
        <v>13243566</v>
      </c>
      <c r="F15" s="12">
        <v>9084420</v>
      </c>
      <c r="G15" s="12">
        <v>23167316</v>
      </c>
      <c r="H15" s="12">
        <v>7229118</v>
      </c>
      <c r="I15" s="12">
        <v>11667936</v>
      </c>
      <c r="J15" s="12">
        <v>196239287</v>
      </c>
      <c r="K15" s="12">
        <v>15754332</v>
      </c>
      <c r="L15" s="12"/>
      <c r="M15" s="12"/>
      <c r="N15" s="12">
        <f t="shared" si="0"/>
        <v>961007660</v>
      </c>
      <c r="O15" s="14">
        <f>SUM(N15)/N24</f>
        <v>4.4049280634912799E-2</v>
      </c>
    </row>
    <row r="16" spans="1:15" s="7" customFormat="1" x14ac:dyDescent="0.35">
      <c r="A16" s="9" t="s">
        <v>12</v>
      </c>
      <c r="B16" s="6">
        <v>1217229</v>
      </c>
      <c r="C16" s="6">
        <v>588624</v>
      </c>
      <c r="D16" s="12">
        <v>29231985</v>
      </c>
      <c r="E16" s="12">
        <v>1453581</v>
      </c>
      <c r="F16" s="12">
        <v>702003</v>
      </c>
      <c r="G16" s="12">
        <v>2923751</v>
      </c>
      <c r="H16" s="12">
        <v>820790</v>
      </c>
      <c r="I16" s="12">
        <v>1128595</v>
      </c>
      <c r="J16" s="12">
        <v>15328371</v>
      </c>
      <c r="K16" s="12">
        <v>2402514</v>
      </c>
      <c r="L16" s="12"/>
      <c r="M16" s="12"/>
      <c r="N16" s="12">
        <f t="shared" si="0"/>
        <v>55797443</v>
      </c>
      <c r="O16" s="14">
        <f>SUM(N16)/N24</f>
        <v>2.5575625749097051E-3</v>
      </c>
    </row>
    <row r="17" spans="1:15" s="7" customFormat="1" x14ac:dyDescent="0.35">
      <c r="A17" s="9" t="s">
        <v>16</v>
      </c>
      <c r="B17" s="6">
        <v>1387339</v>
      </c>
      <c r="C17" s="6">
        <v>1163976</v>
      </c>
      <c r="D17" s="12">
        <v>55400268</v>
      </c>
      <c r="E17" s="12">
        <v>2490945</v>
      </c>
      <c r="F17" s="12">
        <v>1402990</v>
      </c>
      <c r="G17" s="12">
        <v>6872763</v>
      </c>
      <c r="H17" s="6">
        <v>1690628</v>
      </c>
      <c r="I17" s="12">
        <v>1918712</v>
      </c>
      <c r="J17" s="12">
        <v>32556710</v>
      </c>
      <c r="K17" s="12">
        <v>3819248</v>
      </c>
      <c r="L17" s="12"/>
      <c r="M17" s="12"/>
      <c r="N17" s="12">
        <f t="shared" si="0"/>
        <v>108703579</v>
      </c>
      <c r="O17" s="14">
        <f>SUM((N17)/N24)</f>
        <v>4.9825975969748394E-3</v>
      </c>
    </row>
    <row r="18" spans="1:15" s="7" customFormat="1" x14ac:dyDescent="0.35">
      <c r="A18" s="7" t="s">
        <v>8</v>
      </c>
      <c r="B18" s="6">
        <v>13390018</v>
      </c>
      <c r="C18" s="6">
        <v>6327015</v>
      </c>
      <c r="D18" s="12">
        <v>790990609</v>
      </c>
      <c r="E18" s="12">
        <v>16170380</v>
      </c>
      <c r="F18" s="12">
        <v>7767074</v>
      </c>
      <c r="G18" s="12">
        <v>44224902</v>
      </c>
      <c r="H18" s="12">
        <v>8283928</v>
      </c>
      <c r="I18" s="12">
        <v>8712506</v>
      </c>
      <c r="J18" s="12">
        <v>265242044</v>
      </c>
      <c r="K18" s="12">
        <v>17425073</v>
      </c>
      <c r="L18" s="12"/>
      <c r="M18" s="12"/>
      <c r="N18" s="12">
        <f t="shared" si="0"/>
        <v>1178533549</v>
      </c>
      <c r="O18" s="14">
        <f>SUM(N18)/N24</f>
        <v>5.4019918048895416E-2</v>
      </c>
    </row>
    <row r="19" spans="1:15" s="7" customFormat="1" x14ac:dyDescent="0.35">
      <c r="A19" s="7" t="s">
        <v>15</v>
      </c>
      <c r="B19" s="6">
        <v>11624831</v>
      </c>
      <c r="C19" s="6">
        <v>4206091</v>
      </c>
      <c r="D19" s="12">
        <v>432487975</v>
      </c>
      <c r="E19" s="12">
        <v>10922692</v>
      </c>
      <c r="F19" s="12">
        <v>5111226</v>
      </c>
      <c r="G19" s="12">
        <v>15444013</v>
      </c>
      <c r="H19" s="12">
        <v>4887116</v>
      </c>
      <c r="I19" s="12">
        <v>7664050</v>
      </c>
      <c r="J19" s="12">
        <v>124435288</v>
      </c>
      <c r="K19" s="13">
        <v>11248280</v>
      </c>
      <c r="L19" s="13"/>
      <c r="M19" s="13"/>
      <c r="N19" s="12">
        <f t="shared" si="0"/>
        <v>628031562</v>
      </c>
      <c r="O19" s="14">
        <f>SUM(N19)/N24</f>
        <v>2.8786803345688873E-2</v>
      </c>
    </row>
    <row r="20" spans="1:15" s="7" customFormat="1" x14ac:dyDescent="0.35">
      <c r="A20" s="7" t="s">
        <v>9</v>
      </c>
      <c r="B20" s="6">
        <v>13134210</v>
      </c>
      <c r="C20" s="6">
        <v>8311409</v>
      </c>
      <c r="D20" s="12">
        <v>1163378217</v>
      </c>
      <c r="E20" s="12">
        <v>17095467</v>
      </c>
      <c r="F20" s="12">
        <v>9004953</v>
      </c>
      <c r="G20" s="12">
        <v>41802897</v>
      </c>
      <c r="H20" s="12">
        <v>8616986</v>
      </c>
      <c r="I20" s="12">
        <v>10495697</v>
      </c>
      <c r="J20" s="12">
        <v>383635939</v>
      </c>
      <c r="K20" s="13">
        <v>23281867</v>
      </c>
      <c r="L20" s="13"/>
      <c r="M20" s="13"/>
      <c r="N20" s="12">
        <f t="shared" si="0"/>
        <v>1678757642</v>
      </c>
      <c r="O20" s="14">
        <f>SUM(N20)/N24</f>
        <v>7.6948467289493269E-2</v>
      </c>
    </row>
    <row r="21" spans="1:15" s="7" customFormat="1" x14ac:dyDescent="0.35">
      <c r="A21" s="7" t="s">
        <v>10</v>
      </c>
      <c r="B21" s="6">
        <v>19085620</v>
      </c>
      <c r="C21" s="6">
        <v>36664797</v>
      </c>
      <c r="D21" s="12">
        <v>1565795375</v>
      </c>
      <c r="E21" s="12">
        <v>58039785</v>
      </c>
      <c r="F21" s="12">
        <v>9150358</v>
      </c>
      <c r="G21" s="12">
        <v>150922430</v>
      </c>
      <c r="H21" s="12">
        <v>13989358</v>
      </c>
      <c r="I21" s="12">
        <v>11451419</v>
      </c>
      <c r="J21" s="12">
        <v>589449136</v>
      </c>
      <c r="K21" s="12">
        <v>30527154</v>
      </c>
      <c r="L21" s="12"/>
      <c r="M21" s="12"/>
      <c r="N21" s="12">
        <f t="shared" si="0"/>
        <v>2485075432</v>
      </c>
      <c r="O21" s="14">
        <f>SUM(N21)/N24</f>
        <v>0.11390729716253786</v>
      </c>
    </row>
    <row r="22" spans="1:15" s="7" customFormat="1" x14ac:dyDescent="0.35">
      <c r="A22" s="7" t="s">
        <v>14</v>
      </c>
      <c r="B22" s="6">
        <v>63562808</v>
      </c>
      <c r="C22" s="11">
        <v>9124567</v>
      </c>
      <c r="D22" s="11">
        <v>6761189955</v>
      </c>
      <c r="E22" s="11">
        <v>20087855</v>
      </c>
      <c r="F22" s="11">
        <v>28724468</v>
      </c>
      <c r="G22" s="11">
        <v>975097589</v>
      </c>
      <c r="H22" s="12">
        <v>49149105</v>
      </c>
      <c r="I22" s="11">
        <v>34951888</v>
      </c>
      <c r="J22" s="11">
        <v>3222180209</v>
      </c>
      <c r="K22" s="11">
        <v>137847102</v>
      </c>
      <c r="L22" s="11"/>
      <c r="M22" s="11"/>
      <c r="N22" s="12">
        <f t="shared" si="0"/>
        <v>11301915546</v>
      </c>
      <c r="O22" s="14">
        <f>SUM(N22)/N24</f>
        <v>0.51804087555122891</v>
      </c>
    </row>
    <row r="23" spans="1:15" x14ac:dyDescent="0.35">
      <c r="A23" s="7" t="s">
        <v>11</v>
      </c>
      <c r="B23" s="6">
        <v>7770217</v>
      </c>
      <c r="C23" s="6">
        <v>3232012</v>
      </c>
      <c r="D23" s="6">
        <v>304761241</v>
      </c>
      <c r="E23" s="6">
        <v>6870682</v>
      </c>
      <c r="F23" s="6">
        <v>4406601</v>
      </c>
      <c r="G23" s="6">
        <v>11240394</v>
      </c>
      <c r="H23" s="12">
        <v>4707396</v>
      </c>
      <c r="I23" s="6">
        <v>6771802</v>
      </c>
      <c r="J23" s="6">
        <v>92350114</v>
      </c>
      <c r="K23" s="6">
        <v>8414738</v>
      </c>
      <c r="L23" s="6"/>
      <c r="M23" s="6"/>
      <c r="N23" s="12">
        <f t="shared" si="0"/>
        <v>450525197</v>
      </c>
      <c r="O23" s="14">
        <f>SUM(N23)/N24</f>
        <v>2.0650523051764617E-2</v>
      </c>
    </row>
    <row r="24" spans="1:15" x14ac:dyDescent="0.35">
      <c r="A24" s="10" t="s">
        <v>13</v>
      </c>
      <c r="B24" s="6">
        <f>SUM(B9:B23)</f>
        <v>171116617</v>
      </c>
      <c r="C24" s="6">
        <f t="shared" ref="C24:M24" si="2">SUM(C9:C23)</f>
        <v>95203662</v>
      </c>
      <c r="D24" s="6">
        <f t="shared" si="2"/>
        <v>13834770631</v>
      </c>
      <c r="E24" s="6">
        <f t="shared" si="2"/>
        <v>179356249</v>
      </c>
      <c r="F24" s="6">
        <f t="shared" si="2"/>
        <v>93987427</v>
      </c>
      <c r="G24" s="6">
        <f t="shared" si="2"/>
        <v>1337865758</v>
      </c>
      <c r="H24" s="6">
        <f t="shared" si="2"/>
        <v>119157031</v>
      </c>
      <c r="I24" s="6">
        <f t="shared" si="2"/>
        <v>117651782</v>
      </c>
      <c r="J24" s="6">
        <f t="shared" si="2"/>
        <v>5573526546</v>
      </c>
      <c r="K24" s="6">
        <f t="shared" si="2"/>
        <v>294012518</v>
      </c>
      <c r="L24" s="6">
        <f t="shared" si="2"/>
        <v>0</v>
      </c>
      <c r="M24" s="6">
        <f t="shared" si="2"/>
        <v>0</v>
      </c>
      <c r="N24" s="12">
        <f t="shared" si="0"/>
        <v>21816648221</v>
      </c>
      <c r="O24" s="14">
        <f>SUM(N24)/N24</f>
        <v>1</v>
      </c>
    </row>
    <row r="25" spans="1:15" x14ac:dyDescent="0.35">
      <c r="A25" s="8"/>
    </row>
    <row r="28" spans="1:15" ht="7.5" customHeight="1" x14ac:dyDescent="0.35"/>
    <row r="29" spans="1:15" ht="31" customHeight="1" x14ac:dyDescent="0.35">
      <c r="A29" s="20" t="s">
        <v>19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3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ht="15.5" x14ac:dyDescent="0.35">
      <c r="A32" s="18" t="s">
        <v>0</v>
      </c>
      <c r="B32" s="19">
        <v>202301</v>
      </c>
      <c r="C32" s="19">
        <v>202302</v>
      </c>
      <c r="D32" s="19">
        <v>202303</v>
      </c>
      <c r="E32" s="19">
        <v>202304</v>
      </c>
      <c r="F32" s="19">
        <v>202305</v>
      </c>
      <c r="G32" s="19">
        <v>202306</v>
      </c>
      <c r="H32" s="19">
        <v>202307</v>
      </c>
      <c r="I32" s="19">
        <v>202308</v>
      </c>
      <c r="J32" s="19">
        <v>202309</v>
      </c>
      <c r="K32" s="19">
        <v>202310</v>
      </c>
      <c r="L32" s="19">
        <v>202311</v>
      </c>
      <c r="M32" s="19">
        <v>202312</v>
      </c>
      <c r="N32" s="19" t="s">
        <v>1</v>
      </c>
      <c r="O32" s="19" t="s">
        <v>2</v>
      </c>
    </row>
    <row r="33" spans="1:15" x14ac:dyDescent="0.35">
      <c r="A33" s="7" t="s">
        <v>3</v>
      </c>
      <c r="B33" s="6">
        <v>108</v>
      </c>
      <c r="C33" s="12">
        <v>75</v>
      </c>
      <c r="D33" s="12">
        <v>3200</v>
      </c>
      <c r="E33" s="12">
        <v>92</v>
      </c>
      <c r="F33" s="12">
        <v>62</v>
      </c>
      <c r="G33" s="12">
        <v>834</v>
      </c>
      <c r="H33" s="12">
        <v>80</v>
      </c>
      <c r="I33" s="12">
        <v>74</v>
      </c>
      <c r="J33" s="12">
        <v>2434</v>
      </c>
      <c r="K33" s="12">
        <v>152</v>
      </c>
      <c r="L33" s="12"/>
      <c r="M33" s="12"/>
      <c r="N33" s="12">
        <f>SUM(B33:M33)</f>
        <v>7111</v>
      </c>
      <c r="O33" s="17">
        <f>SUM((N33)/N48)</f>
        <v>2.8155518556866347E-3</v>
      </c>
    </row>
    <row r="34" spans="1:15" x14ac:dyDescent="0.35">
      <c r="A34" s="7" t="s">
        <v>4</v>
      </c>
      <c r="B34" s="6">
        <v>1499</v>
      </c>
      <c r="C34" s="12">
        <v>1263</v>
      </c>
      <c r="D34" s="12">
        <v>27413</v>
      </c>
      <c r="E34" s="12">
        <v>1475</v>
      </c>
      <c r="F34" s="12">
        <v>1259</v>
      </c>
      <c r="G34" s="12">
        <v>4033</v>
      </c>
      <c r="H34" s="12">
        <v>1318</v>
      </c>
      <c r="I34" s="12">
        <v>1315</v>
      </c>
      <c r="J34" s="12">
        <v>20252</v>
      </c>
      <c r="K34" s="12">
        <v>1928</v>
      </c>
      <c r="L34" s="12"/>
      <c r="M34" s="12"/>
      <c r="N34" s="12">
        <f t="shared" ref="N34:N47" si="3">SUM(B34:M34)</f>
        <v>61755</v>
      </c>
      <c r="O34" s="17">
        <f>SUM((N34)/N48)</f>
        <v>2.4451470235962329E-2</v>
      </c>
    </row>
    <row r="35" spans="1:15" x14ac:dyDescent="0.35">
      <c r="A35" s="7" t="s">
        <v>5</v>
      </c>
      <c r="B35" s="6">
        <v>2737</v>
      </c>
      <c r="C35" s="12">
        <v>2632</v>
      </c>
      <c r="D35" s="12">
        <v>47878</v>
      </c>
      <c r="E35" s="12">
        <v>2676</v>
      </c>
      <c r="F35" s="12">
        <v>2527</v>
      </c>
      <c r="G35" s="12">
        <v>4743</v>
      </c>
      <c r="H35" s="12">
        <v>2562</v>
      </c>
      <c r="I35" s="12">
        <v>2508</v>
      </c>
      <c r="J35" s="12">
        <v>35631</v>
      </c>
      <c r="K35" s="12">
        <v>3518</v>
      </c>
      <c r="L35" s="12"/>
      <c r="M35" s="12"/>
      <c r="N35" s="12">
        <f t="shared" si="3"/>
        <v>107412</v>
      </c>
      <c r="O35" s="17">
        <f>SUM((N35)/N48)</f>
        <v>4.2529047380538997E-2</v>
      </c>
    </row>
    <row r="36" spans="1:15" x14ac:dyDescent="0.35">
      <c r="A36" s="7" t="s">
        <v>18</v>
      </c>
      <c r="B36" s="6">
        <v>1355</v>
      </c>
      <c r="C36" s="6">
        <v>1338</v>
      </c>
      <c r="D36" s="12">
        <v>28876</v>
      </c>
      <c r="E36" s="12">
        <v>1337</v>
      </c>
      <c r="F36" s="12">
        <v>1219</v>
      </c>
      <c r="G36" s="12">
        <v>3546</v>
      </c>
      <c r="H36" s="12">
        <v>1309</v>
      </c>
      <c r="I36" s="12">
        <v>1213</v>
      </c>
      <c r="J36" s="12">
        <v>25616</v>
      </c>
      <c r="K36" s="12">
        <v>2031</v>
      </c>
      <c r="L36" s="12"/>
      <c r="M36" s="12"/>
      <c r="N36" s="12">
        <f t="shared" si="3"/>
        <v>67840</v>
      </c>
      <c r="O36" s="17">
        <f>SUM((N36)/N48)</f>
        <v>2.6860784403006793E-2</v>
      </c>
    </row>
    <row r="37" spans="1:15" x14ac:dyDescent="0.35">
      <c r="A37" s="7" t="s">
        <v>6</v>
      </c>
      <c r="B37" s="6">
        <v>136</v>
      </c>
      <c r="C37" s="6">
        <v>126</v>
      </c>
      <c r="D37" s="12">
        <v>5020</v>
      </c>
      <c r="E37" s="12">
        <v>138</v>
      </c>
      <c r="F37" s="12">
        <v>115</v>
      </c>
      <c r="G37" s="12">
        <v>425</v>
      </c>
      <c r="H37" s="12">
        <v>139</v>
      </c>
      <c r="I37" s="12">
        <v>122</v>
      </c>
      <c r="J37" s="12">
        <v>3363</v>
      </c>
      <c r="K37" s="12">
        <v>238</v>
      </c>
      <c r="L37" s="12"/>
      <c r="M37" s="12"/>
      <c r="N37" s="12">
        <f t="shared" si="3"/>
        <v>9822</v>
      </c>
      <c r="O37" s="17">
        <f>SUM((N37)/N48)</f>
        <v>3.8889537795744797E-3</v>
      </c>
    </row>
    <row r="38" spans="1:15" x14ac:dyDescent="0.35">
      <c r="A38" s="7" t="s">
        <v>17</v>
      </c>
      <c r="B38" s="6">
        <v>403</v>
      </c>
      <c r="C38" s="6">
        <v>357</v>
      </c>
      <c r="D38" s="12">
        <v>9860</v>
      </c>
      <c r="E38" s="12">
        <v>417</v>
      </c>
      <c r="F38" s="12">
        <v>395</v>
      </c>
      <c r="G38" s="12">
        <v>1707</v>
      </c>
      <c r="H38" s="12">
        <v>386</v>
      </c>
      <c r="I38" s="12">
        <v>380</v>
      </c>
      <c r="J38" s="12">
        <v>8212</v>
      </c>
      <c r="K38" s="12">
        <v>651</v>
      </c>
      <c r="L38" s="12"/>
      <c r="M38" s="12"/>
      <c r="N38" s="12">
        <f t="shared" si="3"/>
        <v>22768</v>
      </c>
      <c r="O38" s="17">
        <f>SUM((N38)/N48)</f>
        <v>9.0148340107260999E-3</v>
      </c>
    </row>
    <row r="39" spans="1:15" x14ac:dyDescent="0.35">
      <c r="A39" s="7" t="s">
        <v>7</v>
      </c>
      <c r="B39" s="6">
        <v>1407</v>
      </c>
      <c r="C39" s="6">
        <v>1389</v>
      </c>
      <c r="D39" s="12">
        <v>34432</v>
      </c>
      <c r="E39" s="12">
        <v>1479</v>
      </c>
      <c r="F39" s="12">
        <v>1298</v>
      </c>
      <c r="G39" s="12">
        <v>4197</v>
      </c>
      <c r="H39" s="12">
        <v>1293</v>
      </c>
      <c r="I39" s="12">
        <v>1338</v>
      </c>
      <c r="J39" s="12">
        <v>25226</v>
      </c>
      <c r="K39" s="12">
        <v>2151</v>
      </c>
      <c r="L39" s="12"/>
      <c r="M39" s="12"/>
      <c r="N39" s="12">
        <f t="shared" si="3"/>
        <v>74210</v>
      </c>
      <c r="O39" s="17">
        <f>SUM((N39)/N48)</f>
        <v>2.938294237245186E-2</v>
      </c>
    </row>
    <row r="40" spans="1:15" x14ac:dyDescent="0.35">
      <c r="A40" s="9" t="s">
        <v>12</v>
      </c>
      <c r="B40" s="6">
        <v>99</v>
      </c>
      <c r="C40" s="6">
        <v>73</v>
      </c>
      <c r="D40" s="12">
        <v>1570</v>
      </c>
      <c r="E40" s="12">
        <v>111</v>
      </c>
      <c r="F40" s="12">
        <v>96</v>
      </c>
      <c r="G40" s="12">
        <v>412</v>
      </c>
      <c r="H40" s="12">
        <v>88</v>
      </c>
      <c r="I40" s="12">
        <v>105</v>
      </c>
      <c r="J40" s="12">
        <v>1347</v>
      </c>
      <c r="K40" s="12">
        <v>190</v>
      </c>
      <c r="L40" s="12"/>
      <c r="M40" s="12"/>
      <c r="N40" s="12">
        <f t="shared" si="3"/>
        <v>4091</v>
      </c>
      <c r="O40" s="17">
        <f>SUM((N40)/N48)</f>
        <v>1.6198034934065565E-3</v>
      </c>
    </row>
    <row r="41" spans="1:15" x14ac:dyDescent="0.35">
      <c r="A41" s="9" t="s">
        <v>16</v>
      </c>
      <c r="B41" s="6">
        <v>157</v>
      </c>
      <c r="C41" s="6">
        <v>127</v>
      </c>
      <c r="D41" s="6">
        <v>3264</v>
      </c>
      <c r="E41" s="6">
        <v>187</v>
      </c>
      <c r="F41" s="6">
        <v>136</v>
      </c>
      <c r="G41" s="6">
        <v>1042</v>
      </c>
      <c r="H41" s="6">
        <v>200</v>
      </c>
      <c r="I41" s="6">
        <v>148</v>
      </c>
      <c r="J41" s="6">
        <v>3343</v>
      </c>
      <c r="K41" s="6">
        <v>343</v>
      </c>
      <c r="L41" s="6"/>
      <c r="M41" s="6"/>
      <c r="N41" s="12">
        <f t="shared" si="3"/>
        <v>8947</v>
      </c>
      <c r="O41" s="17">
        <f>SUM((N41)/N48)</f>
        <v>3.5425035090463114E-3</v>
      </c>
    </row>
    <row r="42" spans="1:15" x14ac:dyDescent="0.35">
      <c r="A42" s="7" t="s">
        <v>8</v>
      </c>
      <c r="B42" s="6">
        <v>1512</v>
      </c>
      <c r="C42" s="6">
        <v>1162</v>
      </c>
      <c r="D42" s="12">
        <v>43928</v>
      </c>
      <c r="E42" s="12">
        <v>1606</v>
      </c>
      <c r="F42" s="12">
        <v>1188</v>
      </c>
      <c r="G42" s="12">
        <v>7966</v>
      </c>
      <c r="H42" s="12">
        <v>1394</v>
      </c>
      <c r="I42" s="12">
        <v>1204</v>
      </c>
      <c r="J42" s="12">
        <v>34720</v>
      </c>
      <c r="K42" s="12">
        <v>2379</v>
      </c>
      <c r="L42" s="7"/>
      <c r="M42" s="7"/>
      <c r="N42" s="12">
        <f t="shared" si="3"/>
        <v>97059</v>
      </c>
      <c r="O42" s="17">
        <f>SUM((N42)/N48)</f>
        <v>3.8429847779649709E-2</v>
      </c>
    </row>
    <row r="43" spans="1:15" x14ac:dyDescent="0.35">
      <c r="A43" s="7" t="s">
        <v>15</v>
      </c>
      <c r="B43" s="6">
        <v>976</v>
      </c>
      <c r="C43" s="6">
        <v>783</v>
      </c>
      <c r="D43" s="12">
        <v>21539</v>
      </c>
      <c r="E43" s="12">
        <v>972</v>
      </c>
      <c r="F43" s="12">
        <v>728</v>
      </c>
      <c r="G43" s="12">
        <v>2643</v>
      </c>
      <c r="H43" s="12">
        <v>784</v>
      </c>
      <c r="I43" s="12">
        <v>829</v>
      </c>
      <c r="J43" s="12">
        <v>15531</v>
      </c>
      <c r="K43" s="12">
        <v>1309</v>
      </c>
      <c r="L43" s="7"/>
      <c r="M43" s="7"/>
      <c r="N43" s="12">
        <f t="shared" si="3"/>
        <v>46094</v>
      </c>
      <c r="O43" s="17">
        <f>SUM((N43)/N48)</f>
        <v>1.8250604308257593E-2</v>
      </c>
    </row>
    <row r="44" spans="1:15" x14ac:dyDescent="0.35">
      <c r="A44" s="7" t="s">
        <v>9</v>
      </c>
      <c r="B44" s="6">
        <v>2683</v>
      </c>
      <c r="C44" s="6">
        <v>2446</v>
      </c>
      <c r="D44" s="12">
        <v>67591</v>
      </c>
      <c r="E44" s="12">
        <v>2703</v>
      </c>
      <c r="F44" s="12">
        <v>2316</v>
      </c>
      <c r="G44" s="12">
        <v>8963</v>
      </c>
      <c r="H44" s="12">
        <v>2500</v>
      </c>
      <c r="I44" s="12">
        <v>2326</v>
      </c>
      <c r="J44" s="12">
        <v>55077</v>
      </c>
      <c r="K44" s="12">
        <v>4134</v>
      </c>
      <c r="L44" s="7"/>
      <c r="M44" s="7"/>
      <c r="N44" s="12">
        <f t="shared" si="3"/>
        <v>150739</v>
      </c>
      <c r="O44" s="17">
        <f>SUM((N44)/N48)</f>
        <v>5.9684076947594943E-2</v>
      </c>
    </row>
    <row r="45" spans="1:15" x14ac:dyDescent="0.35">
      <c r="A45" s="7" t="s">
        <v>10</v>
      </c>
      <c r="B45" s="6">
        <v>2572</v>
      </c>
      <c r="C45" s="6">
        <v>2057</v>
      </c>
      <c r="D45" s="12">
        <v>102996</v>
      </c>
      <c r="E45" s="12">
        <v>2244</v>
      </c>
      <c r="F45" s="12">
        <v>1691</v>
      </c>
      <c r="G45" s="12">
        <v>28770</v>
      </c>
      <c r="H45" s="12">
        <v>2359</v>
      </c>
      <c r="I45" s="12">
        <v>1707</v>
      </c>
      <c r="J45" s="12">
        <v>82143</v>
      </c>
      <c r="K45" s="12">
        <v>4332</v>
      </c>
      <c r="L45" s="7"/>
      <c r="M45" s="7"/>
      <c r="N45" s="12">
        <f t="shared" si="3"/>
        <v>230871</v>
      </c>
      <c r="O45" s="17">
        <f>SUM((N45)/N48)</f>
        <v>9.1411794750981448E-2</v>
      </c>
    </row>
    <row r="46" spans="1:15" x14ac:dyDescent="0.35">
      <c r="A46" s="7" t="s">
        <v>14</v>
      </c>
      <c r="B46" s="6">
        <v>15666</v>
      </c>
      <c r="C46" s="6">
        <v>11254</v>
      </c>
      <c r="D46" s="12">
        <v>643496</v>
      </c>
      <c r="E46" s="12">
        <v>10857</v>
      </c>
      <c r="F46" s="12">
        <v>9020</v>
      </c>
      <c r="G46" s="12">
        <v>289058</v>
      </c>
      <c r="H46" s="12">
        <v>15171</v>
      </c>
      <c r="I46" s="12">
        <v>8922</v>
      </c>
      <c r="J46" s="12">
        <v>571119</v>
      </c>
      <c r="K46" s="12">
        <v>26454</v>
      </c>
      <c r="L46" s="7"/>
      <c r="M46" s="7"/>
      <c r="N46" s="12">
        <f t="shared" si="3"/>
        <v>1601017</v>
      </c>
      <c r="O46" s="17">
        <f>SUM((N46)/N48)</f>
        <v>0.63391174030879605</v>
      </c>
    </row>
    <row r="47" spans="1:15" x14ac:dyDescent="0.35">
      <c r="A47" s="7" t="s">
        <v>11</v>
      </c>
      <c r="B47" s="6">
        <v>874</v>
      </c>
      <c r="C47" s="6">
        <v>675</v>
      </c>
      <c r="D47" s="12">
        <v>16123</v>
      </c>
      <c r="E47" s="12">
        <v>819</v>
      </c>
      <c r="F47" s="12">
        <v>723</v>
      </c>
      <c r="G47" s="12">
        <v>2255</v>
      </c>
      <c r="H47" s="12">
        <v>793</v>
      </c>
      <c r="I47" s="12">
        <v>748</v>
      </c>
      <c r="J47" s="12">
        <v>11744</v>
      </c>
      <c r="K47" s="12">
        <v>1125</v>
      </c>
      <c r="L47" s="7"/>
      <c r="M47" s="7"/>
      <c r="N47" s="12">
        <f t="shared" si="3"/>
        <v>35879</v>
      </c>
      <c r="O47" s="17">
        <f>SUM((N47)/N48)</f>
        <v>1.4206044864320175E-2</v>
      </c>
    </row>
    <row r="48" spans="1:15" x14ac:dyDescent="0.35">
      <c r="A48" s="7" t="s">
        <v>13</v>
      </c>
      <c r="B48" s="6">
        <f>SUM(B33:B47)</f>
        <v>32184</v>
      </c>
      <c r="C48" s="6">
        <f t="shared" ref="C48:N48" si="4">SUM(C33:C47)</f>
        <v>25757</v>
      </c>
      <c r="D48" s="6">
        <f t="shared" si="4"/>
        <v>1057186</v>
      </c>
      <c r="E48" s="6">
        <f t="shared" si="4"/>
        <v>27113</v>
      </c>
      <c r="F48" s="6">
        <f t="shared" si="4"/>
        <v>22773</v>
      </c>
      <c r="G48" s="6">
        <f t="shared" si="4"/>
        <v>360594</v>
      </c>
      <c r="H48" s="6">
        <f t="shared" si="4"/>
        <v>30376</v>
      </c>
      <c r="I48" s="6">
        <f t="shared" si="4"/>
        <v>22939</v>
      </c>
      <c r="J48" s="6">
        <f t="shared" si="4"/>
        <v>895758</v>
      </c>
      <c r="K48" s="6">
        <f t="shared" si="4"/>
        <v>50935</v>
      </c>
      <c r="L48" s="6">
        <f t="shared" si="4"/>
        <v>0</v>
      </c>
      <c r="M48" s="6">
        <f t="shared" si="4"/>
        <v>0</v>
      </c>
      <c r="N48" s="6">
        <f t="shared" si="4"/>
        <v>2525615</v>
      </c>
      <c r="O48" s="17">
        <f>SUM(O33:O47)</f>
        <v>1</v>
      </c>
    </row>
  </sheetData>
  <mergeCells count="1">
    <mergeCell ref="A1:L3"/>
  </mergeCells>
  <phoneticPr fontId="6" type="noConversion"/>
  <pageMargins left="0.7" right="0.7" top="0.75" bottom="0.75" header="0.3" footer="0.3"/>
  <pageSetup orientation="portrait" r:id="rId1"/>
  <ignoredErrors>
    <ignoredError sqref="B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2023-10-30T06:56:29Z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