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. KAP-KL\Statistik\Förmedling\"/>
    </mc:Choice>
  </mc:AlternateContent>
  <xr:revisionPtr revIDLastSave="0" documentId="13_ncr:1_{99FA258A-552E-4ACE-AB9D-1FD847C31B22}" xr6:coauthVersionLast="47" xr6:coauthVersionMax="47" xr10:uidLastSave="{00000000-0000-0000-0000-000000000000}"/>
  <bookViews>
    <workbookView xWindow="59835" yWindow="3870" windowWidth="21600" windowHeight="1117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J24" i="1"/>
  <c r="C24" i="1"/>
  <c r="D24" i="1"/>
  <c r="E24" i="1"/>
  <c r="F24" i="1"/>
  <c r="G24" i="1"/>
  <c r="H24" i="1"/>
  <c r="I24" i="1"/>
  <c r="K24" i="1"/>
  <c r="L24" i="1"/>
  <c r="M24" i="1"/>
  <c r="H48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3" i="1"/>
  <c r="C48" i="1"/>
  <c r="D48" i="1"/>
  <c r="E48" i="1"/>
  <c r="F48" i="1"/>
  <c r="G48" i="1"/>
  <c r="I48" i="1"/>
  <c r="J48" i="1"/>
  <c r="K48" i="1"/>
  <c r="L48" i="1"/>
  <c r="M48" i="1"/>
  <c r="N48" i="1" l="1"/>
  <c r="O45" i="1" l="1"/>
  <c r="O37" i="1"/>
  <c r="O44" i="1"/>
  <c r="O36" i="1"/>
  <c r="O35" i="1"/>
  <c r="O41" i="1"/>
  <c r="O40" i="1"/>
  <c r="O47" i="1"/>
  <c r="O39" i="1"/>
  <c r="O46" i="1"/>
  <c r="O38" i="1"/>
  <c r="O43" i="1"/>
  <c r="O42" i="1"/>
  <c r="O34" i="1"/>
  <c r="O33" i="1"/>
  <c r="O48" i="1" l="1"/>
  <c r="N14" i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9" i="1" l="1"/>
  <c r="N24" i="1"/>
  <c r="O9" i="1" l="1"/>
  <c r="O17" i="1"/>
  <c r="O14" i="1"/>
  <c r="O20" i="1"/>
  <c r="O13" i="1"/>
  <c r="O15" i="1"/>
  <c r="O10" i="1"/>
  <c r="O21" i="1"/>
  <c r="O19" i="1"/>
  <c r="O11" i="1"/>
  <c r="O23" i="1"/>
  <c r="O16" i="1"/>
  <c r="O24" i="1"/>
  <c r="O18" i="1"/>
  <c r="O22" i="1"/>
  <c r="O12" i="1"/>
</calcChain>
</file>

<file path=xl/sharedStrings.xml><?xml version="1.0" encoding="utf-8"?>
<sst xmlns="http://schemas.openxmlformats.org/spreadsheetml/2006/main" count="40" uniqueCount="21">
  <si>
    <t>Försäkringsbolag</t>
  </si>
  <si>
    <t>Totalt</t>
  </si>
  <si>
    <t>Procentfördelning</t>
  </si>
  <si>
    <t>ALECTA</t>
  </si>
  <si>
    <t>AMF FONDFÖRSÄKRING</t>
  </si>
  <si>
    <t>AMF PENSION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</si>
  <si>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</si>
  <si>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</si>
  <si>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</si>
  <si>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</si>
  <si>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</si>
  <si>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</si>
  <si>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</si>
  <si>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</si>
  <si>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KPA TRAD förval</t>
  </si>
  <si>
    <t xml:space="preserve">SEB </t>
  </si>
  <si>
    <t>LÄNSFÖRSÄKRINGAR FONDLIV</t>
  </si>
  <si>
    <t>FOLKSAM LO PENSION</t>
  </si>
  <si>
    <t>Förmedlingsstatistik  AKAP-KR /KAP-KL/PFA  Avser antal individer</t>
  </si>
  <si>
    <t>Förmedlingsstatistik  AKAP-KR/KAP-KL/PFA Avser förmedlat belopp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</si>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</sst>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9"/>
      <color rgb="FF3D3D3D"/>
      <name val="Calibri"/>
      <family val="2"/>
      <scheme val="minor"/>
    </font>
    <font>
      <sz val="9"/>
      <color rgb="FF3D3D3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1DFD7"/>
      </left>
      <right style="medium">
        <color rgb="FFE1DFD7"/>
      </right>
      <top style="medium">
        <color rgb="FFE1DFD7"/>
      </top>
      <bottom style="medium">
        <color rgb="FFE1DFD7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3" fontId="2" fillId="2" borderId="0" xfId="2" applyNumberFormat="1">
      <alignment horizontal="left" vertical="center" indent="1" readingOrder="1"/>
      <protection locked="0"/>
    </xf>
    <xf numFmtId="10" fontId="5" fillId="0" borderId="0" xfId="1" applyNumberFormat="1" applyFont="1" applyAlignment="1">
      <alignment horizontal="center"/>
    </xf>
    <xf numFmtId="14" fontId="8" fillId="3" borderId="0" xfId="3" applyNumberFormat="1" applyFont="1" applyAlignment="1">
      <alignment vertical="center"/>
    </xf>
    <xf numFmtId="0" fontId="8" fillId="3" borderId="0" xfId="3" applyNumberFormat="1" applyFont="1">
      <alignment horizontal="left" vertical="center" indent="1"/>
    </xf>
    <xf numFmtId="0" fontId="7" fillId="2" borderId="0" xfId="2" applyFont="1" applyAlignment="1">
      <alignment vertical="center" readingOrder="1"/>
      <protection locked="0"/>
    </xf>
    <xf numFmtId="0" fontId="0" fillId="0" borderId="0" xfId="0" applyAlignment="1"/>
    <xf numFmtId="0" fontId="9" fillId="4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30" zoomScaleNormal="100" workbookViewId="0">
      <selection activeCell="C48" sqref="C48"/>
    </sheetView>
  </sheetViews>
  <sheetFormatPr defaultRowHeight="14.5" x14ac:dyDescent="0.35"/>
  <cols>
    <col min="1" max="1" width="52" bestFit="1" customWidth="1"/>
    <col min="2" max="2" width="11.26953125" bestFit="1" customWidth="1"/>
    <col min="3" max="3" width="10.26953125" bestFit="1" customWidth="1"/>
    <col min="4" max="4" width="14" bestFit="1" customWidth="1"/>
    <col min="5" max="5" width="11.26953125" bestFit="1" customWidth="1"/>
    <col min="6" max="6" width="10.81640625" bestFit="1" customWidth="1"/>
    <col min="7" max="7" width="13.453125" bestFit="1" customWidth="1"/>
    <col min="8" max="8" width="11.26953125" bestFit="1" customWidth="1"/>
    <col min="9" max="9" width="11.26953125" customWidth="1"/>
    <col min="10" max="10" width="12.1796875" customWidth="1"/>
    <col min="11" max="11" width="10.7265625" customWidth="1"/>
    <col min="12" max="12" width="11.453125" customWidth="1"/>
    <col min="13" max="13" width="12.81640625" customWidth="1"/>
    <col min="14" max="14" width="14" bestFit="1" customWidth="1"/>
    <col min="15" max="15" width="18.7265625" bestFit="1" customWidth="1"/>
  </cols>
  <sheetData>
    <row r="1" spans="1:15" ht="15" customHeigh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</row>
    <row r="2" spans="1:15" ht="15" customHeigh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</row>
    <row r="3" spans="1:15" ht="15" customHeight="1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19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3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35"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thickBot="1" x14ac:dyDescent="0.4">
      <c r="A8" s="17" t="s">
        <v>0</v>
      </c>
      <c r="B8" s="18">
        <v>202501</v>
      </c>
      <c r="C8" s="18">
        <v>202502</v>
      </c>
      <c r="D8" s="18">
        <v>202503</v>
      </c>
      <c r="E8" s="18">
        <v>202504</v>
      </c>
      <c r="F8" s="18">
        <v>202505</v>
      </c>
      <c r="G8" s="18">
        <v>205406</v>
      </c>
      <c r="H8" s="18">
        <v>202507</v>
      </c>
      <c r="I8" s="18">
        <v>202508</v>
      </c>
      <c r="J8" s="18">
        <v>202509</v>
      </c>
      <c r="K8" s="18">
        <v>202510</v>
      </c>
      <c r="L8" s="18">
        <v>202511</v>
      </c>
      <c r="M8" s="18">
        <v>202512</v>
      </c>
      <c r="N8" s="18" t="s">
        <v>1</v>
      </c>
      <c r="O8" s="18" t="s">
        <v>2</v>
      </c>
    </row>
    <row r="9" spans="1:15" s="7" customFormat="1" ht="15" thickBot="1" x14ac:dyDescent="0.4">
      <c r="A9" s="7" t="s">
        <v>3</v>
      </c>
      <c r="B9" s="6">
        <v>1739418</v>
      </c>
      <c r="C9" s="21">
        <v>350350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>
        <f>SUM(B9:M9)</f>
        <v>2089768</v>
      </c>
      <c r="O9" s="14">
        <f>SUM(N9)/N24</f>
        <v>3.5988071932719179E-3</v>
      </c>
    </row>
    <row r="10" spans="1:15" s="7" customFormat="1" x14ac:dyDescent="0.35">
      <c r="A10" s="7" t="s">
        <v>4</v>
      </c>
      <c r="B10" s="6">
        <v>21317062</v>
      </c>
      <c r="C10" s="22">
        <v>6681092</v>
      </c>
      <c r="D10" s="12"/>
      <c r="E10" s="12"/>
      <c r="F10" s="12"/>
      <c r="G10" s="12"/>
      <c r="H10" s="12"/>
      <c r="I10" s="11"/>
      <c r="J10" s="12"/>
      <c r="K10" s="12"/>
      <c r="L10" s="12"/>
      <c r="M10" s="12"/>
      <c r="N10" s="12">
        <f t="shared" ref="N10:N24" si="0">SUM(B10:M10)</f>
        <v>27998154</v>
      </c>
      <c r="O10" s="14">
        <f>SUM(N10)/N24</f>
        <v>4.8215858417553964E-2</v>
      </c>
    </row>
    <row r="11" spans="1:15" s="7" customFormat="1" x14ac:dyDescent="0.35">
      <c r="A11" s="7" t="s">
        <v>5</v>
      </c>
      <c r="B11" s="6">
        <v>21078292</v>
      </c>
      <c r="C11" s="22">
        <v>5332962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>
        <f t="shared" si="0"/>
        <v>26411254</v>
      </c>
      <c r="O11" s="14">
        <f>SUM(N11)/N24</f>
        <v>4.5483044471219633E-2</v>
      </c>
    </row>
    <row r="12" spans="1:15" s="7" customFormat="1" x14ac:dyDescent="0.35">
      <c r="A12" s="7" t="s">
        <v>17</v>
      </c>
      <c r="B12" s="6">
        <v>16043854</v>
      </c>
      <c r="C12" s="22">
        <v>2567994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f t="shared" si="0"/>
        <v>18611848</v>
      </c>
      <c r="O12" s="14">
        <f>SUM(N12)/N24</f>
        <v>3.2051621262495909E-2</v>
      </c>
    </row>
    <row r="13" spans="1:15" s="7" customFormat="1" x14ac:dyDescent="0.35">
      <c r="A13" s="7" t="s">
        <v>6</v>
      </c>
      <c r="B13" s="6">
        <v>2103567</v>
      </c>
      <c r="C13" s="22">
        <v>307241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f t="shared" si="0"/>
        <v>2410808</v>
      </c>
      <c r="O13" s="14">
        <f>SUM(N13)/N24</f>
        <v>4.1516728995742522E-3</v>
      </c>
    </row>
    <row r="14" spans="1:15" s="7" customFormat="1" x14ac:dyDescent="0.35">
      <c r="A14" s="7" t="s">
        <v>20</v>
      </c>
      <c r="B14" s="6">
        <v>8910526</v>
      </c>
      <c r="C14" s="22">
        <v>2610202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>
        <f t="shared" ref="N14" si="1">SUM(B14:M14)</f>
        <v>11520728</v>
      </c>
      <c r="O14" s="14">
        <f>SUM(N14)/N24</f>
        <v>1.9839943380379636E-2</v>
      </c>
    </row>
    <row r="15" spans="1:15" s="7" customFormat="1" x14ac:dyDescent="0.35">
      <c r="A15" s="7" t="s">
        <v>7</v>
      </c>
      <c r="B15" s="6">
        <v>24984461</v>
      </c>
      <c r="C15" s="22">
        <v>9375751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f t="shared" si="0"/>
        <v>34360212</v>
      </c>
      <c r="O15" s="14">
        <f>SUM(N15)/N24</f>
        <v>5.9172012447289875E-2</v>
      </c>
    </row>
    <row r="16" spans="1:15" s="7" customFormat="1" x14ac:dyDescent="0.35">
      <c r="A16" s="9" t="s">
        <v>12</v>
      </c>
      <c r="B16" s="6">
        <v>3246257</v>
      </c>
      <c r="C16" s="22">
        <v>1002292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f t="shared" si="0"/>
        <v>4248549</v>
      </c>
      <c r="O16" s="14">
        <f>SUM(N16)/N24</f>
        <v>7.3164622590489534E-3</v>
      </c>
    </row>
    <row r="17" spans="1:15" s="7" customFormat="1" x14ac:dyDescent="0.35">
      <c r="A17" s="9" t="s">
        <v>16</v>
      </c>
      <c r="B17" s="6">
        <v>7523924</v>
      </c>
      <c r="C17" s="22">
        <v>1861947</v>
      </c>
      <c r="D17" s="12"/>
      <c r="E17" s="6"/>
      <c r="F17" s="12"/>
      <c r="G17" s="12"/>
      <c r="H17" s="6"/>
      <c r="I17" s="12"/>
      <c r="J17" s="12"/>
      <c r="K17" s="12"/>
      <c r="L17" s="12"/>
      <c r="M17" s="12"/>
      <c r="N17" s="12">
        <f t="shared" si="0"/>
        <v>9385871</v>
      </c>
      <c r="O17" s="14">
        <f>SUM((N17)/N24)</f>
        <v>1.6163488037869413E-2</v>
      </c>
    </row>
    <row r="18" spans="1:15" s="7" customFormat="1" x14ac:dyDescent="0.35">
      <c r="A18" s="7" t="s">
        <v>8</v>
      </c>
      <c r="B18" s="6">
        <v>28520041</v>
      </c>
      <c r="C18" s="22">
        <v>7074465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f t="shared" si="0"/>
        <v>35594506</v>
      </c>
      <c r="O18" s="14">
        <f>SUM(N18)/N24</f>
        <v>6.1297600611053688E-2</v>
      </c>
    </row>
    <row r="19" spans="1:15" s="7" customFormat="1" x14ac:dyDescent="0.35">
      <c r="A19" s="7" t="s">
        <v>15</v>
      </c>
      <c r="B19" s="6">
        <v>18005939</v>
      </c>
      <c r="C19" s="22">
        <v>4538470</v>
      </c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2">
        <f t="shared" si="0"/>
        <v>22544409</v>
      </c>
      <c r="O19" s="14">
        <f>SUM(N19)/N24</f>
        <v>3.8823917907281652E-2</v>
      </c>
    </row>
    <row r="20" spans="1:15" s="7" customFormat="1" x14ac:dyDescent="0.35">
      <c r="A20" s="7" t="s">
        <v>9</v>
      </c>
      <c r="B20" s="6">
        <v>47206724</v>
      </c>
      <c r="C20" s="22">
        <v>9932474</v>
      </c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12">
        <f t="shared" si="0"/>
        <v>57139198</v>
      </c>
      <c r="O20" s="14">
        <f>SUM(N20)/N24</f>
        <v>9.8399897395399102E-2</v>
      </c>
    </row>
    <row r="21" spans="1:15" s="7" customFormat="1" x14ac:dyDescent="0.35">
      <c r="A21" s="7" t="s">
        <v>10</v>
      </c>
      <c r="B21" s="6">
        <v>52356664</v>
      </c>
      <c r="C21" s="6">
        <v>7619398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>
        <f t="shared" si="0"/>
        <v>59976062</v>
      </c>
      <c r="O21" s="14">
        <f>SUM(N21)/N24</f>
        <v>0.10328528494537313</v>
      </c>
    </row>
    <row r="22" spans="1:15" s="7" customFormat="1" x14ac:dyDescent="0.35">
      <c r="A22" s="7" t="s">
        <v>14</v>
      </c>
      <c r="B22" s="6">
        <v>223625246</v>
      </c>
      <c r="C22" s="11">
        <v>27533964</v>
      </c>
      <c r="D22" s="11"/>
      <c r="E22" s="12"/>
      <c r="F22" s="11"/>
      <c r="G22" s="11"/>
      <c r="H22" s="12"/>
      <c r="I22" s="11"/>
      <c r="J22" s="11"/>
      <c r="K22" s="11"/>
      <c r="L22" s="11"/>
      <c r="M22" s="11"/>
      <c r="N22" s="12">
        <f t="shared" si="0"/>
        <v>251159210</v>
      </c>
      <c r="O22" s="14">
        <f>SUM(N22)/N24</f>
        <v>0.43252340527967326</v>
      </c>
    </row>
    <row r="23" spans="1:15" x14ac:dyDescent="0.35">
      <c r="A23" s="7" t="s">
        <v>11</v>
      </c>
      <c r="B23" s="6">
        <v>13128875</v>
      </c>
      <c r="C23" s="6">
        <v>4104060</v>
      </c>
      <c r="D23" s="6"/>
      <c r="E23" s="12"/>
      <c r="F23" s="6"/>
      <c r="G23" s="6"/>
      <c r="H23" s="12"/>
      <c r="I23" s="6"/>
      <c r="J23" s="6"/>
      <c r="K23" s="6"/>
      <c r="L23" s="6"/>
      <c r="M23" s="6"/>
      <c r="N23" s="12">
        <f t="shared" si="0"/>
        <v>17232935</v>
      </c>
      <c r="O23" s="14">
        <f>SUM(N23)/N24</f>
        <v>2.9676983492515626E-2</v>
      </c>
    </row>
    <row r="24" spans="1:15" x14ac:dyDescent="0.35">
      <c r="A24" s="10" t="s">
        <v>13</v>
      </c>
      <c r="B24" s="6">
        <f>SUM(B9:B23)</f>
        <v>489790850</v>
      </c>
      <c r="C24" s="6">
        <f t="shared" ref="C24:M24" si="2">SUM(C9:C23)</f>
        <v>90892662</v>
      </c>
      <c r="D24" s="6">
        <f t="shared" si="2"/>
        <v>0</v>
      </c>
      <c r="E24" s="6">
        <f t="shared" si="2"/>
        <v>0</v>
      </c>
      <c r="F24" s="6">
        <f t="shared" si="2"/>
        <v>0</v>
      </c>
      <c r="G24" s="6">
        <f t="shared" si="2"/>
        <v>0</v>
      </c>
      <c r="H24" s="6">
        <f t="shared" si="2"/>
        <v>0</v>
      </c>
      <c r="I24" s="6">
        <f t="shared" si="2"/>
        <v>0</v>
      </c>
      <c r="J24" s="6">
        <f>SUM(J9:J23)</f>
        <v>0</v>
      </c>
      <c r="K24" s="6">
        <f t="shared" si="2"/>
        <v>0</v>
      </c>
      <c r="L24" s="6">
        <f t="shared" si="2"/>
        <v>0</v>
      </c>
      <c r="M24" s="6">
        <f t="shared" si="2"/>
        <v>0</v>
      </c>
      <c r="N24" s="12">
        <f t="shared" si="0"/>
        <v>580683512</v>
      </c>
      <c r="O24" s="14">
        <f>SUM(N24)/N24</f>
        <v>1</v>
      </c>
    </row>
    <row r="25" spans="1:15" x14ac:dyDescent="0.35">
      <c r="A25" s="8"/>
    </row>
    <row r="28" spans="1:15" ht="7.5" customHeight="1" x14ac:dyDescent="0.35"/>
    <row r="29" spans="1:15" ht="31" customHeight="1" x14ac:dyDescent="0.35">
      <c r="A29" s="19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ht="15.5" x14ac:dyDescent="0.35">
      <c r="A32" s="17" t="s">
        <v>0</v>
      </c>
      <c r="B32" s="18">
        <v>202501</v>
      </c>
      <c r="C32" s="18">
        <v>202502</v>
      </c>
      <c r="D32" s="18">
        <v>202503</v>
      </c>
      <c r="E32" s="18">
        <v>202504</v>
      </c>
      <c r="F32" s="18">
        <v>202505</v>
      </c>
      <c r="G32" s="18">
        <v>202506</v>
      </c>
      <c r="H32" s="18">
        <v>202507</v>
      </c>
      <c r="I32" s="18">
        <v>202508</v>
      </c>
      <c r="J32" s="18">
        <v>202509</v>
      </c>
      <c r="K32" s="18">
        <v>202510</v>
      </c>
      <c r="L32" s="18">
        <v>202511</v>
      </c>
      <c r="M32" s="18">
        <v>202512</v>
      </c>
      <c r="N32" s="18" t="s">
        <v>1</v>
      </c>
      <c r="O32" s="18" t="s">
        <v>2</v>
      </c>
    </row>
    <row r="33" spans="1:15" x14ac:dyDescent="0.35">
      <c r="A33" s="7" t="s">
        <v>3</v>
      </c>
      <c r="B33" s="6">
        <v>201</v>
      </c>
      <c r="C33" s="12">
        <v>56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>
        <f>SUM(B33:M33)</f>
        <v>257</v>
      </c>
      <c r="O33" s="16">
        <f>SUM((N33)/N48)</f>
        <v>2.5004134925036242E-3</v>
      </c>
    </row>
    <row r="34" spans="1:15" x14ac:dyDescent="0.35">
      <c r="A34" s="7" t="s">
        <v>4</v>
      </c>
      <c r="B34" s="6">
        <v>2623</v>
      </c>
      <c r="C34" s="12">
        <v>1180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>
        <f t="shared" ref="N34:N47" si="3">SUM(B34:M34)</f>
        <v>3803</v>
      </c>
      <c r="O34" s="16">
        <f>SUM((N34)/N48)</f>
        <v>3.7000282147826004E-2</v>
      </c>
    </row>
    <row r="35" spans="1:15" x14ac:dyDescent="0.35">
      <c r="A35" s="7" t="s">
        <v>5</v>
      </c>
      <c r="B35" s="6">
        <v>4436</v>
      </c>
      <c r="C35" s="12">
        <v>2296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>
        <f t="shared" si="3"/>
        <v>6732</v>
      </c>
      <c r="O35" s="16">
        <f>SUM((N35)/N48)</f>
        <v>6.5497212574063809E-2</v>
      </c>
    </row>
    <row r="36" spans="1:15" x14ac:dyDescent="0.35">
      <c r="A36" s="7" t="s">
        <v>17</v>
      </c>
      <c r="B36" s="6">
        <v>3438</v>
      </c>
      <c r="C36" s="6">
        <v>1316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>
        <f t="shared" si="3"/>
        <v>4754</v>
      </c>
      <c r="O36" s="16">
        <f>SUM((N36)/N48)</f>
        <v>4.6252784993627352E-2</v>
      </c>
    </row>
    <row r="37" spans="1:15" x14ac:dyDescent="0.35">
      <c r="A37" s="7" t="s">
        <v>6</v>
      </c>
      <c r="B37" s="6">
        <v>350</v>
      </c>
      <c r="C37" s="6">
        <v>113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>
        <f t="shared" si="3"/>
        <v>463</v>
      </c>
      <c r="O37" s="16">
        <f>SUM((N37)/N48)</f>
        <v>4.5046359806582802E-3</v>
      </c>
    </row>
    <row r="38" spans="1:15" x14ac:dyDescent="0.35">
      <c r="A38" s="7" t="s">
        <v>20</v>
      </c>
      <c r="B38" s="6">
        <v>1112</v>
      </c>
      <c r="C38" s="6">
        <v>487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>
        <f t="shared" si="3"/>
        <v>1599</v>
      </c>
      <c r="O38" s="16">
        <f>SUM((N38)/N48)</f>
        <v>1.5557047371647063E-2</v>
      </c>
    </row>
    <row r="39" spans="1:15" x14ac:dyDescent="0.35">
      <c r="A39" s="7" t="s">
        <v>7</v>
      </c>
      <c r="B39" s="6">
        <v>3135</v>
      </c>
      <c r="C39" s="6">
        <v>1285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>
        <f t="shared" si="3"/>
        <v>4420</v>
      </c>
      <c r="O39" s="16">
        <f>SUM((N39)/N48)</f>
        <v>4.3003220376910581E-2</v>
      </c>
    </row>
    <row r="40" spans="1:15" x14ac:dyDescent="0.35">
      <c r="A40" s="9" t="s">
        <v>12</v>
      </c>
      <c r="B40" s="6">
        <v>239</v>
      </c>
      <c r="C40" s="6">
        <v>108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>
        <f t="shared" si="3"/>
        <v>347</v>
      </c>
      <c r="O40" s="16">
        <f>SUM((N40)/N48)</f>
        <v>3.3760446766488623E-3</v>
      </c>
    </row>
    <row r="41" spans="1:15" x14ac:dyDescent="0.35">
      <c r="A41" s="9" t="s">
        <v>16</v>
      </c>
      <c r="B41" s="6">
        <v>736</v>
      </c>
      <c r="C41" s="6">
        <v>228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12">
        <f t="shared" si="3"/>
        <v>964</v>
      </c>
      <c r="O41" s="16">
        <f>SUM((N41)/N48)</f>
        <v>9.3789829057334389E-3</v>
      </c>
    </row>
    <row r="42" spans="1:15" x14ac:dyDescent="0.35">
      <c r="A42" s="7" t="s">
        <v>8</v>
      </c>
      <c r="B42" s="6">
        <v>3799</v>
      </c>
      <c r="C42" s="6">
        <v>1164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>
        <f t="shared" si="3"/>
        <v>4963</v>
      </c>
      <c r="O42" s="16">
        <f>SUM((N42)/N48)</f>
        <v>4.8286195187920183E-2</v>
      </c>
    </row>
    <row r="43" spans="1:15" x14ac:dyDescent="0.35">
      <c r="A43" s="7" t="s">
        <v>15</v>
      </c>
      <c r="B43" s="6">
        <v>2011</v>
      </c>
      <c r="C43" s="6">
        <v>754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>
        <f t="shared" si="3"/>
        <v>2765</v>
      </c>
      <c r="O43" s="16">
        <f>SUM((N43)/N48)</f>
        <v>2.6901335824017592E-2</v>
      </c>
    </row>
    <row r="44" spans="1:15" x14ac:dyDescent="0.35">
      <c r="A44" s="7" t="s">
        <v>9</v>
      </c>
      <c r="B44" s="6">
        <v>7262</v>
      </c>
      <c r="C44" s="6">
        <v>2388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>
        <f t="shared" si="3"/>
        <v>9650</v>
      </c>
      <c r="O44" s="16">
        <f>SUM((N44)/N48)</f>
        <v>9.3887121411128302E-2</v>
      </c>
    </row>
    <row r="45" spans="1:15" x14ac:dyDescent="0.35">
      <c r="A45" s="7" t="s">
        <v>10</v>
      </c>
      <c r="B45" s="6">
        <v>7321</v>
      </c>
      <c r="C45" s="6">
        <v>1649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>
        <f t="shared" si="3"/>
        <v>8970</v>
      </c>
      <c r="O45" s="16">
        <f>SUM((N45)/N48)</f>
        <v>8.7271241353142057E-2</v>
      </c>
    </row>
    <row r="46" spans="1:15" x14ac:dyDescent="0.35">
      <c r="A46" s="7" t="s">
        <v>14</v>
      </c>
      <c r="B46" s="6">
        <v>42158</v>
      </c>
      <c r="C46" s="6">
        <v>8732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f t="shared" si="3"/>
        <v>50890</v>
      </c>
      <c r="O46" s="16">
        <f>SUM((N46)/N48)</f>
        <v>0.49512078845723517</v>
      </c>
    </row>
    <row r="47" spans="1:15" x14ac:dyDescent="0.35">
      <c r="A47" s="7" t="s">
        <v>11</v>
      </c>
      <c r="B47" s="6">
        <v>1558</v>
      </c>
      <c r="C47" s="6">
        <v>648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>
        <f t="shared" si="3"/>
        <v>2206</v>
      </c>
      <c r="O47" s="16">
        <f>SUM((N47)/N48)</f>
        <v>2.1462693246937722E-2</v>
      </c>
    </row>
    <row r="48" spans="1:15" x14ac:dyDescent="0.35">
      <c r="A48" s="7" t="s">
        <v>13</v>
      </c>
      <c r="B48" s="6">
        <f>SUM(B33:B47)</f>
        <v>80379</v>
      </c>
      <c r="C48" s="6">
        <f t="shared" ref="C48:N48" si="4">SUM(C33:C47)</f>
        <v>22404</v>
      </c>
      <c r="D48" s="6">
        <f t="shared" si="4"/>
        <v>0</v>
      </c>
      <c r="E48" s="6">
        <f t="shared" si="4"/>
        <v>0</v>
      </c>
      <c r="F48" s="6">
        <f t="shared" si="4"/>
        <v>0</v>
      </c>
      <c r="G48" s="6">
        <f t="shared" si="4"/>
        <v>0</v>
      </c>
      <c r="H48" s="6">
        <f t="shared" si="4"/>
        <v>0</v>
      </c>
      <c r="I48" s="6">
        <f t="shared" si="4"/>
        <v>0</v>
      </c>
      <c r="J48" s="6">
        <f t="shared" si="4"/>
        <v>0</v>
      </c>
      <c r="K48" s="6">
        <f t="shared" si="4"/>
        <v>0</v>
      </c>
      <c r="L48" s="6">
        <f t="shared" si="4"/>
        <v>0</v>
      </c>
      <c r="M48" s="6">
        <f t="shared" si="4"/>
        <v>0</v>
      </c>
      <c r="N48" s="6">
        <f t="shared" si="4"/>
        <v>102783</v>
      </c>
      <c r="O48" s="16">
        <f>SUM(O33:O47)</f>
        <v>1</v>
      </c>
    </row>
  </sheetData>
  <mergeCells count="1">
    <mergeCell ref="A1:L3"/>
  </mergeCells>
  <phoneticPr fontId="6" type="noConversion"/>
  <pageMargins left="0.7" right="0.7" top="0.75" bottom="0.75" header="0.3" footer="0.3"/>
  <pageSetup orientation="portrait" r:id="rId1"/>
  <ignoredErrors>
    <ignoredError sqref="B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2025-02-26T07:48:13Z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