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. KAP-KL\Statistik\Förmedling\"/>
    </mc:Choice>
  </mc:AlternateContent>
  <xr:revisionPtr revIDLastSave="0" documentId="13_ncr:1_{88036EBB-C17F-48CA-8B95-688776A903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" l="1"/>
  <c r="N44" i="1"/>
  <c r="N39" i="1"/>
  <c r="N40" i="1"/>
  <c r="N17" i="1"/>
  <c r="L24" i="1"/>
  <c r="K24" i="1"/>
  <c r="C48" i="1"/>
  <c r="D48" i="1"/>
  <c r="E48" i="1"/>
  <c r="F48" i="1"/>
  <c r="G48" i="1"/>
  <c r="H48" i="1"/>
  <c r="I48" i="1"/>
  <c r="J48" i="1"/>
  <c r="K48" i="1"/>
  <c r="L48" i="1"/>
  <c r="M48" i="1"/>
  <c r="C24" i="1"/>
  <c r="D24" i="1"/>
  <c r="E24" i="1"/>
  <c r="F24" i="1"/>
  <c r="G24" i="1"/>
  <c r="H24" i="1"/>
  <c r="I24" i="1"/>
  <c r="J24" i="1"/>
  <c r="M24" i="1"/>
  <c r="B48" i="1"/>
  <c r="N34" i="1"/>
  <c r="N35" i="1"/>
  <c r="N36" i="1"/>
  <c r="N37" i="1"/>
  <c r="N38" i="1"/>
  <c r="N41" i="1"/>
  <c r="N42" i="1"/>
  <c r="N43" i="1"/>
  <c r="N45" i="1"/>
  <c r="N46" i="1"/>
  <c r="N33" i="1"/>
  <c r="N48" i="1" l="1"/>
  <c r="O45" i="1" l="1"/>
  <c r="O37" i="1"/>
  <c r="O44" i="1"/>
  <c r="O36" i="1"/>
  <c r="O35" i="1"/>
  <c r="O41" i="1"/>
  <c r="O40" i="1"/>
  <c r="O47" i="1"/>
  <c r="O39" i="1"/>
  <c r="O46" i="1"/>
  <c r="O38" i="1"/>
  <c r="O43" i="1"/>
  <c r="O42" i="1"/>
  <c r="O34" i="1"/>
  <c r="O33" i="1"/>
  <c r="O48" i="1" l="1"/>
  <c r="N14" i="1"/>
  <c r="B24" i="1" l="1"/>
  <c r="N10" i="1"/>
  <c r="N11" i="1"/>
  <c r="N12" i="1"/>
  <c r="N13" i="1"/>
  <c r="N15" i="1"/>
  <c r="N16" i="1"/>
  <c r="N18" i="1"/>
  <c r="N19" i="1"/>
  <c r="N20" i="1"/>
  <c r="N21" i="1"/>
  <c r="N22" i="1"/>
  <c r="N23" i="1"/>
  <c r="N9" i="1" l="1"/>
  <c r="N24" i="1"/>
  <c r="O9" i="1" l="1"/>
  <c r="O17" i="1"/>
  <c r="O14" i="1"/>
  <c r="O20" i="1"/>
  <c r="O13" i="1"/>
  <c r="O15" i="1"/>
  <c r="O10" i="1"/>
  <c r="O21" i="1"/>
  <c r="O19" i="1"/>
  <c r="O11" i="1"/>
  <c r="O23" i="1"/>
  <c r="O16" i="1"/>
  <c r="O24" i="1"/>
  <c r="O18" i="1"/>
  <c r="O22" i="1"/>
  <c r="O12" i="1"/>
</calcChain>
</file>

<file path=xl/sharedStrings.xml><?xml version="1.0" encoding="utf-8"?>
<sst xmlns="http://schemas.openxmlformats.org/spreadsheetml/2006/main" count="40" uniqueCount="21">
  <si>
    <t>Försäkringsbolag</t>
  </si>
  <si>
    <t>Totalt</t>
  </si>
  <si>
    <t>Procentfördelning</t>
  </si>
  <si>
    <t>ALECTA</t>
  </si>
  <si>
    <t>AMF FONDFÖRSÄKRING</t>
  </si>
  <si>
    <t>AMF PENSION</t>
  </si>
  <si>
    <t>FOLKSAM LÄRARFONDER</t>
  </si>
  <si>
    <t>HANDELSBANKENFOND</t>
  </si>
  <si>
    <t>NORDEA LIV &amp; PENSION</t>
  </si>
  <si>
    <t>SWEDBANK FÖRSÄKRING</t>
  </si>
  <si>
    <t xml:space="preserve">KPA TRAD </t>
  </si>
  <si>
    <t>KPA FOND</t>
  </si>
  <si>
    <t>LIVFÖRSÄKRINGSBOLAGET SKANDIA, ÖMSESIDIGT</t>
  </si>
  <si>
    <t>Summa:</t>
  </si>
  <si>
    <t>KPA TRAD förval</t>
  </si>
  <si>
    <t xml:space="preserve">SEB </t>
  </si>
  <si>
    <t>LÄNSFÖRSÄKRINGAR FONDLIV</t>
  </si>
  <si>
    <t>FOLKSAM LO PENSION</t>
  </si>
  <si>
    <t>Förmedlingsstatistik  AKAP-KR /KAP-KL/PFA  Avser antal individer</t>
  </si>
  <si>
    <t>Förmedlingsstatistik  AKAP-KR/KAP-KL/PFA Avser förmedlat belopp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</si>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</sst>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1"/>
      <color rgb="FF3D3D3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medium">
        <color rgb="FFE1DFD7"/>
      </left>
      <right style="medium">
        <color rgb="FFE1DFD7"/>
      </right>
      <top style="medium">
        <color rgb="FFE1DFD7"/>
      </top>
      <bottom style="medium">
        <color rgb="FFE1DFD7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5">
    <xf numFmtId="0" fontId="0" fillId="0" borderId="0" xfId="0"/>
    <xf numFmtId="0" fontId="0" fillId="0" borderId="0" xfId="0" applyAlignment="1"/>
    <xf numFmtId="3" fontId="0" fillId="0" borderId="0" xfId="0" applyNumberFormat="1"/>
    <xf numFmtId="3" fontId="2" fillId="2" borderId="0" xfId="2" applyNumberFormat="1" applyAlignment="1">
      <alignment horizontal="left" vertical="center" indent="1" readingOrder="1"/>
      <protection locked="0"/>
    </xf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0" fontId="0" fillId="0" borderId="0" xfId="0" applyFont="1"/>
    <xf numFmtId="0" fontId="4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3" fontId="5" fillId="0" borderId="0" xfId="0" applyNumberFormat="1" applyFont="1" applyAlignment="1"/>
    <xf numFmtId="3" fontId="5" fillId="0" borderId="0" xfId="0" applyNumberFormat="1" applyFont="1"/>
    <xf numFmtId="3" fontId="5" fillId="0" borderId="0" xfId="0" applyNumberFormat="1" applyFont="1" applyFill="1"/>
    <xf numFmtId="10" fontId="5" fillId="0" borderId="0" xfId="1" applyNumberFormat="1" applyFont="1" applyAlignment="1">
      <alignment horizontal="right"/>
    </xf>
    <xf numFmtId="3" fontId="2" fillId="2" borderId="0" xfId="2" applyNumberFormat="1">
      <alignment horizontal="left" vertical="center" indent="1" readingOrder="1"/>
      <protection locked="0"/>
    </xf>
    <xf numFmtId="10" fontId="5" fillId="0" borderId="0" xfId="1" applyNumberFormat="1" applyFont="1" applyAlignment="1">
      <alignment horizontal="center"/>
    </xf>
    <xf numFmtId="14" fontId="8" fillId="3" borderId="0" xfId="3" applyNumberFormat="1" applyFont="1" applyAlignment="1">
      <alignment vertical="center"/>
    </xf>
    <xf numFmtId="0" fontId="8" fillId="3" borderId="0" xfId="3" applyNumberFormat="1" applyFont="1">
      <alignment horizontal="left" vertical="center" indent="1"/>
    </xf>
    <xf numFmtId="0" fontId="7" fillId="2" borderId="0" xfId="2" applyFont="1" applyAlignment="1">
      <alignment vertical="center" readingOrder="1"/>
      <protection locked="0"/>
    </xf>
    <xf numFmtId="0" fontId="9" fillId="4" borderId="1" xfId="0" applyFont="1" applyFill="1" applyBorder="1" applyAlignment="1"/>
    <xf numFmtId="0" fontId="9" fillId="4" borderId="1" xfId="0" applyFont="1" applyFill="1" applyBorder="1" applyAlignment="1">
      <alignment horizontal="right" vertical="center" wrapText="1"/>
    </xf>
    <xf numFmtId="0" fontId="9" fillId="0" borderId="0" xfId="0" applyFont="1"/>
    <xf numFmtId="0" fontId="9" fillId="4" borderId="1" xfId="0" applyFont="1" applyFill="1" applyBorder="1" applyAlignment="1">
      <alignment vertical="center" wrapText="1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topLeftCell="A14" zoomScaleNormal="100" workbookViewId="0">
      <selection activeCell="F37" sqref="F37"/>
    </sheetView>
  </sheetViews>
  <sheetFormatPr defaultRowHeight="15" x14ac:dyDescent="0.25"/>
  <cols>
    <col min="1" max="1" width="52" bestFit="1" customWidth="1"/>
    <col min="2" max="2" width="13.28515625" customWidth="1"/>
    <col min="3" max="3" width="13.140625" customWidth="1"/>
    <col min="4" max="5" width="15" customWidth="1"/>
    <col min="6" max="6" width="13.140625" customWidth="1"/>
    <col min="7" max="7" width="16.85546875" customWidth="1"/>
    <col min="8" max="8" width="13.7109375" customWidth="1"/>
    <col min="9" max="9" width="11.28515625" customWidth="1"/>
    <col min="10" max="10" width="14.85546875" bestFit="1" customWidth="1"/>
    <col min="11" max="11" width="15.5703125" customWidth="1"/>
    <col min="12" max="12" width="12" bestFit="1" customWidth="1"/>
    <col min="13" max="13" width="12.85546875" customWidth="1"/>
    <col min="14" max="14" width="16.85546875" customWidth="1"/>
    <col min="15" max="15" width="18.7109375" bestFit="1" customWidth="1"/>
    <col min="23" max="23" width="12.42578125" bestFit="1" customWidth="1"/>
  </cols>
  <sheetData>
    <row r="1" spans="1:15" ht="1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"/>
    </row>
    <row r="2" spans="1:15" ht="1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1"/>
    </row>
    <row r="3" spans="1:15" ht="1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30" customHeight="1" x14ac:dyDescent="0.25">
      <c r="A5" s="19" t="s">
        <v>19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25">
      <c r="B7" s="2"/>
      <c r="C7" s="2"/>
      <c r="D7" s="6"/>
      <c r="E7" s="2"/>
      <c r="F7" s="2"/>
      <c r="G7" s="2"/>
      <c r="H7" s="2"/>
      <c r="I7" s="2"/>
      <c r="J7" s="2"/>
      <c r="K7" s="2"/>
      <c r="L7" s="2"/>
      <c r="M7" s="2"/>
    </row>
    <row r="8" spans="1:15" ht="15" customHeight="1" thickBot="1" x14ac:dyDescent="0.3">
      <c r="A8" s="17" t="s">
        <v>0</v>
      </c>
      <c r="B8" s="18">
        <v>202601</v>
      </c>
      <c r="C8" s="18">
        <v>202602</v>
      </c>
      <c r="D8" s="18">
        <v>202603</v>
      </c>
      <c r="E8" s="18">
        <v>202604</v>
      </c>
      <c r="F8" s="18">
        <v>202605</v>
      </c>
      <c r="G8" s="18">
        <v>202606</v>
      </c>
      <c r="H8" s="18">
        <v>202607</v>
      </c>
      <c r="I8" s="18">
        <v>202608</v>
      </c>
      <c r="J8" s="18">
        <v>202609</v>
      </c>
      <c r="K8" s="18">
        <v>202610</v>
      </c>
      <c r="L8" s="18">
        <v>202611</v>
      </c>
      <c r="M8" s="18">
        <v>202612</v>
      </c>
      <c r="N8" s="18" t="s">
        <v>1</v>
      </c>
      <c r="O8" s="18" t="s">
        <v>2</v>
      </c>
    </row>
    <row r="9" spans="1:15" s="7" customFormat="1" ht="15.75" thickBot="1" x14ac:dyDescent="0.3">
      <c r="A9" s="7" t="s">
        <v>3</v>
      </c>
      <c r="B9" s="6">
        <v>1382589</v>
      </c>
      <c r="C9" s="6">
        <v>352810</v>
      </c>
      <c r="D9" s="12"/>
      <c r="E9" s="12"/>
      <c r="F9" s="12"/>
      <c r="G9" s="22"/>
      <c r="H9" s="12"/>
      <c r="I9" s="12"/>
      <c r="J9" s="21"/>
      <c r="K9" s="22"/>
      <c r="L9" s="12"/>
      <c r="M9" s="22"/>
      <c r="N9" s="12">
        <f>SUM(B9:M9)</f>
        <v>1735399</v>
      </c>
      <c r="O9" s="14">
        <f>SUM(N9)/N24</f>
        <v>3.8542259309676113E-3</v>
      </c>
    </row>
    <row r="10" spans="1:15" s="7" customFormat="1" x14ac:dyDescent="0.25">
      <c r="A10" s="7" t="s">
        <v>4</v>
      </c>
      <c r="B10" s="6">
        <v>16667365</v>
      </c>
      <c r="C10" s="6">
        <v>6339393</v>
      </c>
      <c r="D10" s="12"/>
      <c r="E10" s="12"/>
      <c r="F10" s="12"/>
      <c r="G10" s="12"/>
      <c r="H10" s="12"/>
      <c r="I10" s="11"/>
      <c r="J10" s="12"/>
      <c r="K10" s="22"/>
      <c r="L10" s="12"/>
      <c r="M10" s="22"/>
      <c r="N10" s="12">
        <f t="shared" ref="N10:N24" si="0">SUM(B10:M10)</f>
        <v>23006758</v>
      </c>
      <c r="O10" s="14">
        <f>SUM(N10)/N24</f>
        <v>5.1096746783360215E-2</v>
      </c>
    </row>
    <row r="11" spans="1:15" s="7" customFormat="1" x14ac:dyDescent="0.25">
      <c r="A11" s="7" t="s">
        <v>5</v>
      </c>
      <c r="B11" s="6">
        <v>12738020</v>
      </c>
      <c r="C11" s="6">
        <v>5912585</v>
      </c>
      <c r="D11" s="12"/>
      <c r="E11" s="12"/>
      <c r="F11" s="12"/>
      <c r="G11" s="12"/>
      <c r="H11" s="12"/>
      <c r="I11" s="12"/>
      <c r="J11" s="12"/>
      <c r="K11" s="22"/>
      <c r="L11" s="12"/>
      <c r="M11" s="22"/>
      <c r="N11" s="12">
        <f t="shared" si="0"/>
        <v>18650605</v>
      </c>
      <c r="O11" s="14">
        <f>SUM(N11)/N24</f>
        <v>4.1421970059470001E-2</v>
      </c>
    </row>
    <row r="12" spans="1:15" s="7" customFormat="1" ht="15.75" thickBot="1" x14ac:dyDescent="0.3">
      <c r="A12" s="7" t="s">
        <v>17</v>
      </c>
      <c r="B12" s="6">
        <v>9652952</v>
      </c>
      <c r="C12" s="6">
        <v>3025978</v>
      </c>
      <c r="D12" s="12"/>
      <c r="E12" s="12"/>
      <c r="F12" s="12"/>
      <c r="G12" s="12"/>
      <c r="H12" s="12"/>
      <c r="I12" s="12"/>
      <c r="J12" s="12"/>
      <c r="K12" s="22"/>
      <c r="L12" s="12"/>
      <c r="M12" s="22"/>
      <c r="N12" s="12">
        <f t="shared" si="0"/>
        <v>12678930</v>
      </c>
      <c r="O12" s="14">
        <f>SUM(N12)/N24</f>
        <v>2.8159207642117563E-2</v>
      </c>
    </row>
    <row r="13" spans="1:15" s="7" customFormat="1" ht="15.75" thickBot="1" x14ac:dyDescent="0.3">
      <c r="A13" s="7" t="s">
        <v>6</v>
      </c>
      <c r="B13" s="6">
        <v>1252745</v>
      </c>
      <c r="C13" s="6">
        <v>482692</v>
      </c>
      <c r="D13" s="12"/>
      <c r="E13" s="12"/>
      <c r="F13" s="12"/>
      <c r="G13" s="12"/>
      <c r="H13" s="12"/>
      <c r="I13" s="12"/>
      <c r="J13" s="12"/>
      <c r="K13" s="23"/>
      <c r="L13" s="20"/>
      <c r="M13" s="22"/>
      <c r="N13" s="12">
        <f t="shared" si="0"/>
        <v>1735437</v>
      </c>
      <c r="O13" s="14">
        <f>SUM(N13)/N24</f>
        <v>3.8543103268819669E-3</v>
      </c>
    </row>
    <row r="14" spans="1:15" s="7" customFormat="1" x14ac:dyDescent="0.25">
      <c r="A14" s="7" t="s">
        <v>20</v>
      </c>
      <c r="B14" s="6">
        <v>9947131</v>
      </c>
      <c r="C14" s="6">
        <v>3458119</v>
      </c>
      <c r="D14" s="12"/>
      <c r="E14" s="12"/>
      <c r="F14" s="12"/>
      <c r="G14" s="12"/>
      <c r="H14" s="12"/>
      <c r="I14" s="12"/>
      <c r="J14" s="12"/>
      <c r="K14" s="22"/>
      <c r="L14" s="12"/>
      <c r="M14" s="22"/>
      <c r="N14" s="12">
        <f t="shared" ref="N14" si="1">SUM(B14:M14)</f>
        <v>13405250</v>
      </c>
      <c r="O14" s="14">
        <f>SUM(N14)/N24</f>
        <v>2.9772324497768853E-2</v>
      </c>
    </row>
    <row r="15" spans="1:15" s="7" customFormat="1" x14ac:dyDescent="0.25">
      <c r="A15" s="7" t="s">
        <v>7</v>
      </c>
      <c r="B15" s="6">
        <v>18638542</v>
      </c>
      <c r="C15" s="6">
        <v>9429464</v>
      </c>
      <c r="D15" s="12"/>
      <c r="E15" s="12"/>
      <c r="F15" s="12"/>
      <c r="G15" s="12"/>
      <c r="H15" s="12"/>
      <c r="I15" s="12"/>
      <c r="J15" s="12"/>
      <c r="K15" s="22"/>
      <c r="L15" s="12"/>
      <c r="M15" s="22"/>
      <c r="N15" s="12">
        <f t="shared" si="0"/>
        <v>28068006</v>
      </c>
      <c r="O15" s="14">
        <f>SUM(N15)/N24</f>
        <v>6.23375008028439E-2</v>
      </c>
    </row>
    <row r="16" spans="1:15" s="7" customFormat="1" x14ac:dyDescent="0.25">
      <c r="A16" s="9" t="s">
        <v>12</v>
      </c>
      <c r="B16" s="6">
        <v>3531159</v>
      </c>
      <c r="C16" s="6">
        <v>889646</v>
      </c>
      <c r="D16" s="12"/>
      <c r="E16" s="12"/>
      <c r="F16" s="12"/>
      <c r="G16" s="12"/>
      <c r="H16" s="12"/>
      <c r="I16" s="12"/>
      <c r="J16" s="12"/>
      <c r="K16" s="22"/>
      <c r="L16" s="12"/>
      <c r="M16" s="22"/>
      <c r="N16" s="12">
        <f t="shared" si="0"/>
        <v>4420805</v>
      </c>
      <c r="O16" s="14">
        <f>SUM(N16)/N24</f>
        <v>9.8183652674406693E-3</v>
      </c>
    </row>
    <row r="17" spans="1:15" s="7" customFormat="1" x14ac:dyDescent="0.25">
      <c r="A17" s="9" t="s">
        <v>16</v>
      </c>
      <c r="B17" s="6">
        <v>7574140</v>
      </c>
      <c r="C17" s="6">
        <v>2449249</v>
      </c>
      <c r="D17" s="12"/>
      <c r="E17" s="6"/>
      <c r="F17" s="12"/>
      <c r="G17" s="12"/>
      <c r="H17" s="6"/>
      <c r="I17" s="12"/>
      <c r="J17" s="12"/>
      <c r="K17" s="22"/>
      <c r="L17" s="12"/>
      <c r="M17" s="22"/>
      <c r="N17" s="12">
        <f>SUM(B17:M17)</f>
        <v>10023389</v>
      </c>
      <c r="O17" s="14">
        <f>SUM((N17)/N24)</f>
        <v>2.2261396831492648E-2</v>
      </c>
    </row>
    <row r="18" spans="1:15" s="7" customFormat="1" x14ac:dyDescent="0.25">
      <c r="A18" s="7" t="s">
        <v>8</v>
      </c>
      <c r="B18" s="6">
        <v>22669794</v>
      </c>
      <c r="C18" s="6">
        <v>7986464</v>
      </c>
      <c r="D18" s="12"/>
      <c r="E18" s="12"/>
      <c r="F18" s="12"/>
      <c r="G18" s="12"/>
      <c r="H18" s="12"/>
      <c r="I18" s="12"/>
      <c r="J18" s="12"/>
      <c r="K18" s="22"/>
      <c r="L18" s="12"/>
      <c r="M18" s="22"/>
      <c r="N18" s="12">
        <f t="shared" si="0"/>
        <v>30656258</v>
      </c>
      <c r="O18" s="14">
        <f>SUM(N18)/N24</f>
        <v>6.8085866437651105E-2</v>
      </c>
    </row>
    <row r="19" spans="1:15" s="7" customFormat="1" x14ac:dyDescent="0.25">
      <c r="A19" s="7" t="s">
        <v>15</v>
      </c>
      <c r="B19" s="6">
        <v>15885452</v>
      </c>
      <c r="C19" s="6">
        <v>5475900</v>
      </c>
      <c r="D19" s="12"/>
      <c r="E19" s="12"/>
      <c r="F19" s="12"/>
      <c r="G19" s="12"/>
      <c r="H19" s="12"/>
      <c r="I19" s="12"/>
      <c r="J19" s="12"/>
      <c r="K19" s="22"/>
      <c r="L19" s="13"/>
      <c r="M19" s="22"/>
      <c r="N19" s="12">
        <f t="shared" si="0"/>
        <v>21361352</v>
      </c>
      <c r="O19" s="14">
        <f>SUM(N19)/N24</f>
        <v>4.7442390366092664E-2</v>
      </c>
    </row>
    <row r="20" spans="1:15" s="7" customFormat="1" ht="15.75" thickBot="1" x14ac:dyDescent="0.3">
      <c r="A20" s="7" t="s">
        <v>9</v>
      </c>
      <c r="B20" s="6">
        <v>32539701</v>
      </c>
      <c r="C20" s="6">
        <v>12223196</v>
      </c>
      <c r="D20" s="12"/>
      <c r="E20" s="12"/>
      <c r="F20" s="12"/>
      <c r="G20" s="12"/>
      <c r="H20" s="12"/>
      <c r="I20" s="12"/>
      <c r="J20" s="12"/>
      <c r="K20" s="22"/>
      <c r="L20" s="13"/>
      <c r="M20" s="22"/>
      <c r="N20" s="12">
        <f t="shared" si="0"/>
        <v>44762897</v>
      </c>
      <c r="O20" s="14">
        <f>SUM(N20)/N24</f>
        <v>9.9415937408418628E-2</v>
      </c>
    </row>
    <row r="21" spans="1:15" s="7" customFormat="1" ht="15.75" thickBot="1" x14ac:dyDescent="0.3">
      <c r="A21" s="7" t="s">
        <v>10</v>
      </c>
      <c r="B21" s="6">
        <v>30622085</v>
      </c>
      <c r="C21" s="6">
        <v>9552179</v>
      </c>
      <c r="D21" s="12"/>
      <c r="E21" s="12"/>
      <c r="F21" s="12"/>
      <c r="G21" s="12"/>
      <c r="H21" s="12"/>
      <c r="I21" s="12"/>
      <c r="J21" s="12"/>
      <c r="K21" s="12"/>
      <c r="L21" s="12"/>
      <c r="M21" s="21"/>
      <c r="N21" s="12">
        <f t="shared" si="0"/>
        <v>40174264</v>
      </c>
      <c r="O21" s="14">
        <f>SUM(N21)/N24</f>
        <v>8.9224835364281399E-2</v>
      </c>
    </row>
    <row r="22" spans="1:15" s="7" customFormat="1" ht="15.75" thickBot="1" x14ac:dyDescent="0.3">
      <c r="A22" s="7" t="s">
        <v>14</v>
      </c>
      <c r="B22" s="6">
        <v>145620168</v>
      </c>
      <c r="C22" s="6">
        <v>40566874</v>
      </c>
      <c r="D22" s="11"/>
      <c r="E22" s="12"/>
      <c r="F22" s="11"/>
      <c r="G22" s="11"/>
      <c r="H22" s="12"/>
      <c r="I22" s="11"/>
      <c r="J22" s="11"/>
      <c r="K22" s="11"/>
      <c r="L22" s="11"/>
      <c r="M22" s="21"/>
      <c r="N22" s="12">
        <f t="shared" si="0"/>
        <v>186187042</v>
      </c>
      <c r="O22" s="14">
        <f>SUM(N22)/N24</f>
        <v>0.41351120133557512</v>
      </c>
    </row>
    <row r="23" spans="1:15" x14ac:dyDescent="0.25">
      <c r="A23" s="7" t="s">
        <v>11</v>
      </c>
      <c r="B23" s="6">
        <v>9397167</v>
      </c>
      <c r="C23" s="6">
        <v>3995204</v>
      </c>
      <c r="D23" s="6"/>
      <c r="E23" s="12"/>
      <c r="F23" s="6"/>
      <c r="G23" s="6"/>
      <c r="H23" s="12"/>
      <c r="I23" s="6"/>
      <c r="J23" s="6"/>
      <c r="K23" s="6"/>
      <c r="L23" s="6"/>
      <c r="M23" s="22"/>
      <c r="N23" s="12">
        <f t="shared" si="0"/>
        <v>13392371</v>
      </c>
      <c r="O23" s="14">
        <f>SUM(N23)/N24</f>
        <v>2.9743720945637653E-2</v>
      </c>
    </row>
    <row r="24" spans="1:15" x14ac:dyDescent="0.25">
      <c r="A24" s="10" t="s">
        <v>13</v>
      </c>
      <c r="B24" s="6">
        <f>SUM(B9:B23)</f>
        <v>338119010</v>
      </c>
      <c r="C24" s="6">
        <f t="shared" ref="C24:M24" si="2">SUM(C9:C23)</f>
        <v>112139753</v>
      </c>
      <c r="D24" s="6">
        <f t="shared" si="2"/>
        <v>0</v>
      </c>
      <c r="E24" s="6">
        <f t="shared" si="2"/>
        <v>0</v>
      </c>
      <c r="F24" s="6">
        <f t="shared" si="2"/>
        <v>0</v>
      </c>
      <c r="G24" s="6">
        <f t="shared" si="2"/>
        <v>0</v>
      </c>
      <c r="H24" s="6">
        <f t="shared" si="2"/>
        <v>0</v>
      </c>
      <c r="I24" s="6">
        <f t="shared" si="2"/>
        <v>0</v>
      </c>
      <c r="J24" s="6">
        <f t="shared" si="2"/>
        <v>0</v>
      </c>
      <c r="K24" s="6">
        <f>SUM(K9:K23)</f>
        <v>0</v>
      </c>
      <c r="L24" s="6">
        <f>SUM(L9:L23)</f>
        <v>0</v>
      </c>
      <c r="M24" s="6">
        <f t="shared" si="2"/>
        <v>0</v>
      </c>
      <c r="N24" s="12">
        <f t="shared" si="0"/>
        <v>450258763</v>
      </c>
      <c r="O24" s="14">
        <f>SUM(N24)/N24</f>
        <v>1</v>
      </c>
    </row>
    <row r="25" spans="1:15" x14ac:dyDescent="0.25">
      <c r="A25" s="8"/>
    </row>
    <row r="28" spans="1:15" ht="7.5" customHeight="1" x14ac:dyDescent="0.25"/>
    <row r="29" spans="1:15" ht="30.95" customHeight="1" x14ac:dyDescent="0.25">
      <c r="A29" s="19" t="s">
        <v>18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5" ht="15.75" x14ac:dyDescent="0.25">
      <c r="A32" s="17" t="s">
        <v>0</v>
      </c>
      <c r="B32" s="18">
        <v>202601</v>
      </c>
      <c r="C32" s="18">
        <v>202602</v>
      </c>
      <c r="D32" s="18">
        <v>202603</v>
      </c>
      <c r="E32" s="18">
        <v>202604</v>
      </c>
      <c r="F32" s="18">
        <v>202605</v>
      </c>
      <c r="G32" s="18">
        <v>202606</v>
      </c>
      <c r="H32" s="18">
        <v>202607</v>
      </c>
      <c r="I32" s="18">
        <v>202608</v>
      </c>
      <c r="J32" s="18">
        <v>202609</v>
      </c>
      <c r="K32" s="18">
        <v>202610</v>
      </c>
      <c r="L32" s="18">
        <v>202611</v>
      </c>
      <c r="M32" s="18">
        <v>202612</v>
      </c>
      <c r="N32" s="18" t="s">
        <v>1</v>
      </c>
      <c r="O32" s="18" t="s">
        <v>2</v>
      </c>
    </row>
    <row r="33" spans="1:15" x14ac:dyDescent="0.25">
      <c r="A33" s="7" t="s">
        <v>3</v>
      </c>
      <c r="B33" s="6">
        <v>148</v>
      </c>
      <c r="C33" s="12">
        <v>58</v>
      </c>
      <c r="D33" s="12"/>
      <c r="E33" s="12"/>
      <c r="F33" s="12"/>
      <c r="G33" s="12"/>
      <c r="H33" s="12"/>
      <c r="I33" s="12"/>
      <c r="J33" s="12"/>
      <c r="K33" s="12"/>
      <c r="L33" s="12"/>
      <c r="M33" s="22"/>
      <c r="N33" s="12">
        <f>SUM(B33:M33)</f>
        <v>206</v>
      </c>
      <c r="O33" s="16">
        <f>SUM((N33)/N48)</f>
        <v>2.6474065696807689E-3</v>
      </c>
    </row>
    <row r="34" spans="1:15" x14ac:dyDescent="0.25">
      <c r="A34" s="7" t="s">
        <v>4</v>
      </c>
      <c r="B34" s="6">
        <v>1998</v>
      </c>
      <c r="C34" s="12">
        <v>1206</v>
      </c>
      <c r="D34" s="12"/>
      <c r="E34" s="12"/>
      <c r="F34" s="12"/>
      <c r="G34" s="12"/>
      <c r="H34" s="12"/>
      <c r="I34" s="12"/>
      <c r="J34" s="12"/>
      <c r="K34" s="12"/>
      <c r="L34" s="12"/>
      <c r="M34" s="22"/>
      <c r="N34" s="12">
        <f t="shared" ref="N34:N47" si="3">SUM(B34:M34)</f>
        <v>3204</v>
      </c>
      <c r="O34" s="16">
        <f>SUM((N34)/N48)</f>
        <v>4.1176168200277592E-2</v>
      </c>
    </row>
    <row r="35" spans="1:15" x14ac:dyDescent="0.25">
      <c r="A35" s="7" t="s">
        <v>5</v>
      </c>
      <c r="B35" s="6">
        <v>3007</v>
      </c>
      <c r="C35" s="12">
        <v>2167</v>
      </c>
      <c r="D35" s="12"/>
      <c r="E35" s="12"/>
      <c r="F35" s="12"/>
      <c r="G35" s="12"/>
      <c r="H35" s="12"/>
      <c r="I35" s="12"/>
      <c r="J35" s="12"/>
      <c r="K35" s="12"/>
      <c r="L35" s="12"/>
      <c r="M35" s="22"/>
      <c r="N35" s="12">
        <f t="shared" si="3"/>
        <v>5174</v>
      </c>
      <c r="O35" s="16">
        <f>SUM((N35)/N48)</f>
        <v>6.6493599958875244E-2</v>
      </c>
    </row>
    <row r="36" spans="1:15" x14ac:dyDescent="0.25">
      <c r="A36" s="7" t="s">
        <v>17</v>
      </c>
      <c r="B36" s="6">
        <v>2373</v>
      </c>
      <c r="C36" s="6">
        <v>1398</v>
      </c>
      <c r="D36" s="12"/>
      <c r="E36" s="12"/>
      <c r="F36" s="12"/>
      <c r="G36" s="12"/>
      <c r="H36" s="12"/>
      <c r="I36" s="12"/>
      <c r="J36" s="12"/>
      <c r="K36" s="12"/>
      <c r="L36" s="12"/>
      <c r="M36" s="22"/>
      <c r="N36" s="12">
        <f t="shared" si="3"/>
        <v>3771</v>
      </c>
      <c r="O36" s="16">
        <f>SUM((N36)/N48)</f>
        <v>4.8462962011000872E-2</v>
      </c>
    </row>
    <row r="37" spans="1:15" x14ac:dyDescent="0.25">
      <c r="A37" s="7" t="s">
        <v>6</v>
      </c>
      <c r="B37" s="6">
        <v>224</v>
      </c>
      <c r="C37" s="6">
        <v>126</v>
      </c>
      <c r="D37" s="12"/>
      <c r="E37" s="12"/>
      <c r="F37" s="12"/>
      <c r="G37" s="12"/>
      <c r="H37" s="12"/>
      <c r="I37" s="12"/>
      <c r="J37" s="12"/>
      <c r="K37" s="12"/>
      <c r="L37" s="12"/>
      <c r="M37" s="22"/>
      <c r="N37" s="12">
        <f t="shared" si="3"/>
        <v>350</v>
      </c>
      <c r="O37" s="16">
        <f>SUM((N37)/N48)</f>
        <v>4.4980208708168407E-3</v>
      </c>
    </row>
    <row r="38" spans="1:15" ht="15.75" thickBot="1" x14ac:dyDescent="0.3">
      <c r="A38" s="7" t="s">
        <v>20</v>
      </c>
      <c r="B38" s="6">
        <v>1084</v>
      </c>
      <c r="C38" s="6">
        <v>597</v>
      </c>
      <c r="D38" s="12"/>
      <c r="E38" s="12"/>
      <c r="F38" s="12"/>
      <c r="G38" s="12"/>
      <c r="H38" s="12"/>
      <c r="I38" s="12"/>
      <c r="J38" s="12"/>
      <c r="K38" s="12"/>
      <c r="L38" s="12"/>
      <c r="M38" s="22"/>
      <c r="N38" s="12">
        <f t="shared" si="3"/>
        <v>1681</v>
      </c>
      <c r="O38" s="16">
        <f>SUM((N38)/N48)</f>
        <v>2.1603351668123168E-2</v>
      </c>
    </row>
    <row r="39" spans="1:15" ht="15.75" thickBot="1" x14ac:dyDescent="0.3">
      <c r="A39" s="7" t="s">
        <v>7</v>
      </c>
      <c r="B39" s="6">
        <v>2287</v>
      </c>
      <c r="C39" s="6">
        <v>1394</v>
      </c>
      <c r="D39" s="12"/>
      <c r="E39" s="12"/>
      <c r="F39" s="12"/>
      <c r="G39" s="12"/>
      <c r="H39" s="12"/>
      <c r="I39" s="12"/>
      <c r="J39" s="12"/>
      <c r="K39" s="12"/>
      <c r="L39" s="12"/>
      <c r="M39" s="21"/>
      <c r="N39" s="12">
        <f t="shared" si="3"/>
        <v>3681</v>
      </c>
      <c r="O39" s="16">
        <f>SUM((N39)/N48)</f>
        <v>4.7306328072790831E-2</v>
      </c>
    </row>
    <row r="40" spans="1:15" ht="15.75" thickBot="1" x14ac:dyDescent="0.3">
      <c r="A40" s="9" t="s">
        <v>12</v>
      </c>
      <c r="B40" s="6">
        <v>199</v>
      </c>
      <c r="C40" s="6">
        <v>106</v>
      </c>
      <c r="D40" s="12"/>
      <c r="E40" s="12"/>
      <c r="F40" s="12"/>
      <c r="G40" s="12"/>
      <c r="H40" s="12"/>
      <c r="I40" s="12"/>
      <c r="J40" s="12"/>
      <c r="K40" s="12"/>
      <c r="L40" s="12"/>
      <c r="M40" s="21"/>
      <c r="N40" s="12">
        <f t="shared" si="3"/>
        <v>305</v>
      </c>
      <c r="O40" s="16">
        <f>SUM((N40)/N48)</f>
        <v>3.9197039017118181E-3</v>
      </c>
    </row>
    <row r="41" spans="1:15" x14ac:dyDescent="0.25">
      <c r="A41" s="9" t="s">
        <v>16</v>
      </c>
      <c r="B41" s="6">
        <v>754</v>
      </c>
      <c r="C41" s="6">
        <v>318</v>
      </c>
      <c r="D41" s="6"/>
      <c r="E41" s="6"/>
      <c r="F41" s="6"/>
      <c r="G41" s="6"/>
      <c r="H41" s="6"/>
      <c r="I41" s="6"/>
      <c r="J41" s="6"/>
      <c r="K41" s="6"/>
      <c r="L41" s="6"/>
      <c r="M41" s="22"/>
      <c r="N41" s="12">
        <f t="shared" si="3"/>
        <v>1072</v>
      </c>
      <c r="O41" s="16">
        <f>SUM((N41)/N48)</f>
        <v>1.3776795352901865E-2</v>
      </c>
    </row>
    <row r="42" spans="1:15" x14ac:dyDescent="0.25">
      <c r="A42" s="7" t="s">
        <v>8</v>
      </c>
      <c r="B42" s="6">
        <v>3030</v>
      </c>
      <c r="C42" s="6">
        <v>1348</v>
      </c>
      <c r="D42" s="12"/>
      <c r="E42" s="12"/>
      <c r="F42" s="12"/>
      <c r="G42" s="12"/>
      <c r="H42" s="12"/>
      <c r="I42" s="12"/>
      <c r="J42" s="12"/>
      <c r="K42" s="12"/>
      <c r="L42" s="12"/>
      <c r="M42" s="22"/>
      <c r="N42" s="12">
        <f t="shared" si="3"/>
        <v>4378</v>
      </c>
      <c r="O42" s="16">
        <f>SUM((N42)/N48)</f>
        <v>5.626381534981751E-2</v>
      </c>
    </row>
    <row r="43" spans="1:15" ht="15.75" thickBot="1" x14ac:dyDescent="0.3">
      <c r="A43" s="7" t="s">
        <v>15</v>
      </c>
      <c r="B43" s="6">
        <v>1683</v>
      </c>
      <c r="C43" s="6">
        <v>836</v>
      </c>
      <c r="D43" s="12"/>
      <c r="E43" s="12"/>
      <c r="F43" s="12"/>
      <c r="G43" s="12"/>
      <c r="H43" s="12"/>
      <c r="I43" s="12"/>
      <c r="J43" s="12"/>
      <c r="K43" s="12"/>
      <c r="L43" s="12"/>
      <c r="M43" s="22"/>
      <c r="N43" s="12">
        <f t="shared" si="3"/>
        <v>2519</v>
      </c>
      <c r="O43" s="16">
        <f>SUM((N43)/N48)</f>
        <v>3.237289878167892E-2</v>
      </c>
    </row>
    <row r="44" spans="1:15" ht="15.75" thickBot="1" x14ac:dyDescent="0.3">
      <c r="A44" s="7" t="s">
        <v>9</v>
      </c>
      <c r="B44" s="6">
        <v>5004</v>
      </c>
      <c r="C44" s="6">
        <v>2541</v>
      </c>
      <c r="D44" s="12"/>
      <c r="E44" s="12"/>
      <c r="F44" s="12"/>
      <c r="G44" s="12"/>
      <c r="H44" s="12"/>
      <c r="I44" s="12"/>
      <c r="J44" s="12"/>
      <c r="K44" s="12"/>
      <c r="L44" s="12"/>
      <c r="M44" s="21"/>
      <c r="N44" s="12">
        <f t="shared" si="3"/>
        <v>7545</v>
      </c>
      <c r="O44" s="16">
        <f>SUM((N44)/N48)</f>
        <v>9.6964478486608746E-2</v>
      </c>
    </row>
    <row r="45" spans="1:15" x14ac:dyDescent="0.25">
      <c r="A45" s="7" t="s">
        <v>10</v>
      </c>
      <c r="B45" s="6">
        <v>4318</v>
      </c>
      <c r="C45" s="6">
        <v>1869</v>
      </c>
      <c r="D45" s="12"/>
      <c r="E45" s="12"/>
      <c r="F45" s="12"/>
      <c r="G45" s="12"/>
      <c r="H45" s="12"/>
      <c r="I45" s="12"/>
      <c r="J45" s="12"/>
      <c r="K45" s="12"/>
      <c r="L45" s="12"/>
      <c r="M45" s="22"/>
      <c r="N45" s="12">
        <f t="shared" si="3"/>
        <v>6187</v>
      </c>
      <c r="O45" s="16">
        <f>SUM((N45)/N48)</f>
        <v>7.9512157507839409E-2</v>
      </c>
    </row>
    <row r="46" spans="1:15" ht="15.75" thickBot="1" x14ac:dyDescent="0.3">
      <c r="A46" s="7" t="s">
        <v>14</v>
      </c>
      <c r="B46" s="6">
        <v>25650</v>
      </c>
      <c r="C46" s="6">
        <v>10277</v>
      </c>
      <c r="D46" s="12"/>
      <c r="E46" s="12"/>
      <c r="F46" s="12"/>
      <c r="G46" s="12"/>
      <c r="H46" s="12"/>
      <c r="I46" s="12"/>
      <c r="J46" s="12"/>
      <c r="K46" s="12"/>
      <c r="L46" s="12"/>
      <c r="M46" s="22"/>
      <c r="N46" s="12">
        <f t="shared" si="3"/>
        <v>35927</v>
      </c>
      <c r="O46" s="16">
        <f>SUM((N46)/N48)</f>
        <v>0.46171541664524751</v>
      </c>
    </row>
    <row r="47" spans="1:15" ht="15.75" thickBot="1" x14ac:dyDescent="0.3">
      <c r="A47" s="7" t="s">
        <v>11</v>
      </c>
      <c r="B47" s="6">
        <v>1147</v>
      </c>
      <c r="C47" s="6">
        <v>665</v>
      </c>
      <c r="D47" s="12"/>
      <c r="E47" s="12"/>
      <c r="F47" s="12"/>
      <c r="G47" s="12"/>
      <c r="H47" s="12"/>
      <c r="I47" s="12"/>
      <c r="J47" s="12"/>
      <c r="K47" s="12"/>
      <c r="L47" s="12"/>
      <c r="M47" s="21"/>
      <c r="N47" s="12">
        <f t="shared" si="3"/>
        <v>1812</v>
      </c>
      <c r="O47" s="16">
        <f>SUM((N47)/N48)</f>
        <v>2.3286896622628901E-2</v>
      </c>
    </row>
    <row r="48" spans="1:15" x14ac:dyDescent="0.25">
      <c r="A48" s="7" t="s">
        <v>13</v>
      </c>
      <c r="B48" s="6">
        <f>SUM(B33:B47)</f>
        <v>52906</v>
      </c>
      <c r="C48" s="6">
        <f t="shared" ref="C48:M48" si="4">SUM(C33:C47)</f>
        <v>24906</v>
      </c>
      <c r="D48" s="6">
        <f t="shared" si="4"/>
        <v>0</v>
      </c>
      <c r="E48" s="6">
        <f t="shared" si="4"/>
        <v>0</v>
      </c>
      <c r="F48" s="6">
        <f t="shared" si="4"/>
        <v>0</v>
      </c>
      <c r="G48" s="6">
        <f t="shared" si="4"/>
        <v>0</v>
      </c>
      <c r="H48" s="6">
        <f t="shared" si="4"/>
        <v>0</v>
      </c>
      <c r="I48" s="6">
        <f t="shared" si="4"/>
        <v>0</v>
      </c>
      <c r="J48" s="6">
        <f t="shared" si="4"/>
        <v>0</v>
      </c>
      <c r="K48" s="6">
        <f t="shared" si="4"/>
        <v>0</v>
      </c>
      <c r="L48" s="6">
        <f t="shared" si="4"/>
        <v>0</v>
      </c>
      <c r="M48" s="6">
        <f t="shared" si="4"/>
        <v>0</v>
      </c>
      <c r="N48" s="6">
        <f t="shared" ref="N48" si="5">SUM(N33:N47)</f>
        <v>77812</v>
      </c>
      <c r="O48" s="16">
        <f>SUM(O33:O47)</f>
        <v>1</v>
      </c>
    </row>
  </sheetData>
  <mergeCells count="1">
    <mergeCell ref="A1:L3"/>
  </mergeCells>
  <phoneticPr fontId="6" type="noConversion"/>
  <pageMargins left="0.7" right="0.7" top="0.75" bottom="0.75" header="0.3" footer="0.3"/>
  <pageSetup orientation="portrait" r:id="rId1"/>
  <ignoredErrors>
    <ignoredError sqref="B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2026-02-26T12:11:28Z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2021-03-31T06:15:54Z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