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03CA2CAE-C09D-4DA3-BB24-21E68C53846D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<sst xmlns="http://schemas.openxmlformats.org/spreadsheetml/2006/main" count="22" uniqueCount="13">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</sst>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8" workbookViewId="0">
      <selection activeCell="C32" sqref="C32"/>
    </sheetView>
  </sheetViews>
  <sheetFormatPr defaultRowHeight="14.5" x14ac:dyDescent="0.35"/>
  <cols>
    <col min="1" max="1" width="52" bestFit="1" customWidth="1"/>
    <col min="2" max="2" width="12.1796875" customWidth="1"/>
    <col min="3" max="3" width="11.54296875" customWidth="1"/>
    <col min="4" max="4" width="12.453125" style="10" customWidth="1"/>
    <col min="5" max="5" width="12.26953125" customWidth="1"/>
    <col min="6" max="6" width="9.81640625" style="12" bestFit="1" customWidth="1"/>
    <col min="7" max="7" width="10" bestFit="1" customWidth="1"/>
    <col min="8" max="8" width="11.7265625" customWidth="1"/>
    <col min="9" max="9" width="11.81640625" customWidth="1"/>
    <col min="10" max="10" width="11" bestFit="1" customWidth="1"/>
    <col min="11" max="11" width="11.1796875" customWidth="1"/>
    <col min="12" max="12" width="10.54296875" customWidth="1"/>
    <col min="13" max="13" width="10.1796875" customWidth="1"/>
    <col min="14" max="14" width="12.1796875" customWidth="1"/>
    <col min="15" max="15" width="18.81640625" bestFit="1" customWidth="1"/>
  </cols>
  <sheetData>
    <row r="1" spans="1:17" ht="1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3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3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3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3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3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35">
      <c r="A9" s="25" t="s">
        <v>9</v>
      </c>
      <c r="B9" s="26">
        <v>6721223</v>
      </c>
      <c r="C9" s="26">
        <v>5168689</v>
      </c>
      <c r="D9" s="27"/>
      <c r="E9" s="28"/>
      <c r="F9" s="29"/>
      <c r="G9" s="28"/>
      <c r="H9" s="28"/>
      <c r="I9" s="28"/>
      <c r="J9" s="28"/>
      <c r="K9" s="28"/>
      <c r="L9" s="28"/>
      <c r="M9" s="28"/>
      <c r="N9" s="28">
        <f>SUM(B9:M9)</f>
        <v>11889912</v>
      </c>
      <c r="O9" s="30">
        <f>SUM(N9)/N16</f>
        <v>5.9472670187544825E-2</v>
      </c>
    </row>
    <row r="10" spans="1:17" s="6" customFormat="1" x14ac:dyDescent="0.35">
      <c r="A10" s="25" t="s">
        <v>4</v>
      </c>
      <c r="B10" s="26">
        <v>5945552</v>
      </c>
      <c r="C10" s="26">
        <v>4373064</v>
      </c>
      <c r="D10" s="27"/>
      <c r="E10" s="28"/>
      <c r="F10" s="29"/>
      <c r="G10" s="28"/>
      <c r="H10" s="28"/>
      <c r="I10" s="28"/>
      <c r="J10" s="28"/>
      <c r="K10" s="28"/>
      <c r="L10" s="28"/>
      <c r="M10" s="28"/>
      <c r="N10" s="28">
        <f t="shared" ref="N10:N15" si="0">SUM(B10:M10)</f>
        <v>10318616</v>
      </c>
      <c r="O10" s="30">
        <f>SUM(N10)/N16</f>
        <v>5.1613136090487725E-2</v>
      </c>
    </row>
    <row r="11" spans="1:17" s="6" customFormat="1" x14ac:dyDescent="0.35">
      <c r="A11" s="25" t="s">
        <v>5</v>
      </c>
      <c r="B11" s="26">
        <v>5659611</v>
      </c>
      <c r="C11" s="26">
        <v>3896033</v>
      </c>
      <c r="D11" s="27"/>
      <c r="E11" s="28"/>
      <c r="F11" s="29"/>
      <c r="G11" s="28"/>
      <c r="H11" s="28"/>
      <c r="I11" s="28"/>
      <c r="J11" s="28"/>
      <c r="K11" s="28"/>
      <c r="L11" s="28"/>
      <c r="M11" s="28"/>
      <c r="N11" s="28">
        <f t="shared" si="0"/>
        <v>9555644</v>
      </c>
      <c r="O11" s="30">
        <f>SUM(N11)/N16</f>
        <v>4.7796793116853316E-2</v>
      </c>
    </row>
    <row r="12" spans="1:17" s="6" customFormat="1" x14ac:dyDescent="0.35">
      <c r="A12" s="25" t="s">
        <v>3</v>
      </c>
      <c r="B12" s="26">
        <v>3577216</v>
      </c>
      <c r="C12" s="26">
        <v>2760194</v>
      </c>
      <c r="D12" s="27"/>
      <c r="E12" s="28"/>
      <c r="F12" s="29"/>
      <c r="G12" s="28"/>
      <c r="H12" s="28"/>
      <c r="I12" s="28"/>
      <c r="J12" s="28"/>
      <c r="K12" s="28"/>
      <c r="L12" s="28"/>
      <c r="M12" s="28"/>
      <c r="N12" s="28">
        <f t="shared" si="0"/>
        <v>6337410</v>
      </c>
      <c r="O12" s="30">
        <f>SUM(N12)/N16</f>
        <v>3.1699367898874987E-2</v>
      </c>
    </row>
    <row r="13" spans="1:17" s="6" customFormat="1" x14ac:dyDescent="0.35">
      <c r="A13" s="25" t="s">
        <v>12</v>
      </c>
      <c r="B13" s="26">
        <v>1123581</v>
      </c>
      <c r="C13" s="26">
        <v>847107</v>
      </c>
      <c r="D13" s="27"/>
      <c r="E13" s="28"/>
      <c r="F13" s="29"/>
      <c r="G13" s="28"/>
      <c r="H13" s="28"/>
      <c r="I13" s="28"/>
      <c r="J13" s="28"/>
      <c r="K13" s="28"/>
      <c r="L13" s="28"/>
      <c r="M13" s="28"/>
      <c r="N13" s="28">
        <f t="shared" si="0"/>
        <v>1970688</v>
      </c>
      <c r="O13" s="30">
        <f>SUM(N13)/N16</f>
        <v>9.8572703874134932E-3</v>
      </c>
    </row>
    <row r="14" spans="1:17" s="6" customFormat="1" x14ac:dyDescent="0.35">
      <c r="A14" s="25" t="s">
        <v>10</v>
      </c>
      <c r="B14" s="26">
        <v>90951632</v>
      </c>
      <c r="C14" s="26">
        <v>68898381</v>
      </c>
      <c r="D14" s="27"/>
      <c r="E14" s="28"/>
      <c r="F14" s="29"/>
      <c r="G14" s="28"/>
      <c r="H14" s="28"/>
      <c r="I14" s="28"/>
      <c r="J14" s="28"/>
      <c r="K14" s="28"/>
      <c r="L14" s="28"/>
      <c r="M14" s="28"/>
      <c r="N14" s="28">
        <f t="shared" si="0"/>
        <v>159850013</v>
      </c>
      <c r="O14" s="30">
        <f>SUM(N14)/N16</f>
        <v>0.79956076231882567</v>
      </c>
    </row>
    <row r="15" spans="1:17" s="6" customFormat="1" x14ac:dyDescent="0.35">
      <c r="A15" s="25" t="s">
        <v>7</v>
      </c>
      <c r="B15" s="26">
        <v>0</v>
      </c>
      <c r="C15" s="26">
        <v>0</v>
      </c>
      <c r="D15" s="27"/>
      <c r="E15" s="28"/>
      <c r="F15" s="29"/>
      <c r="G15" s="28"/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35">
      <c r="B16" s="14">
        <f>SUM(B9:B15)</f>
        <v>113978815</v>
      </c>
      <c r="C16" s="14">
        <f t="shared" ref="C16:M16" si="1">SUM(C9:C15)</f>
        <v>85943468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199922283</v>
      </c>
      <c r="O16" s="15">
        <f>SUM(N16/N16)</f>
        <v>1</v>
      </c>
      <c r="P16" s="7"/>
      <c r="Q16" s="7"/>
    </row>
    <row r="17" spans="1:15" x14ac:dyDescent="0.35">
      <c r="C17" s="5"/>
    </row>
    <row r="21" spans="1:15" s="21" customFormat="1" ht="33" customHeight="1" x14ac:dyDescent="0.45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3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5" x14ac:dyDescent="0.3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35">
      <c r="A25" s="25" t="s">
        <v>9</v>
      </c>
      <c r="B25" s="26">
        <v>4411</v>
      </c>
      <c r="C25" s="26">
        <v>4010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>
        <f t="shared" ref="N25:N31" si="3">SUM(B25:M25)</f>
        <v>8421</v>
      </c>
      <c r="O25" s="30">
        <f>SUM(N25)/N32</f>
        <v>5.9071937147066045E-2</v>
      </c>
    </row>
    <row r="26" spans="1:15" s="6" customFormat="1" x14ac:dyDescent="0.35">
      <c r="A26" s="25" t="s">
        <v>4</v>
      </c>
      <c r="B26" s="26">
        <v>3776</v>
      </c>
      <c r="C26" s="26">
        <v>3292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>
        <f t="shared" si="3"/>
        <v>7068</v>
      </c>
      <c r="O26" s="30">
        <f>SUM(N26)/N32</f>
        <v>4.9580863526358245E-2</v>
      </c>
    </row>
    <row r="27" spans="1:15" s="6" customFormat="1" x14ac:dyDescent="0.35">
      <c r="A27" s="25" t="s">
        <v>5</v>
      </c>
      <c r="B27" s="26">
        <v>3221</v>
      </c>
      <c r="C27" s="26">
        <v>2869</v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>
        <f t="shared" si="3"/>
        <v>6090</v>
      </c>
      <c r="O27" s="30">
        <f>SUM(N27)/N32</f>
        <v>4.2720353547753498E-2</v>
      </c>
    </row>
    <row r="28" spans="1:15" s="6" customFormat="1" x14ac:dyDescent="0.35">
      <c r="A28" s="25" t="s">
        <v>3</v>
      </c>
      <c r="B28" s="26">
        <v>2103</v>
      </c>
      <c r="C28" s="26">
        <v>1889</v>
      </c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>
        <f t="shared" si="3"/>
        <v>3992</v>
      </c>
      <c r="O28" s="30">
        <f>SUM(N28)/N32</f>
        <v>2.8003226824734315E-2</v>
      </c>
    </row>
    <row r="29" spans="1:15" s="6" customFormat="1" x14ac:dyDescent="0.35">
      <c r="A29" s="25" t="s">
        <v>12</v>
      </c>
      <c r="B29" s="26">
        <v>704</v>
      </c>
      <c r="C29" s="26">
        <v>622</v>
      </c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>
        <f t="shared" si="3"/>
        <v>1326</v>
      </c>
      <c r="O29" s="30">
        <f>SUM(N29)/N32</f>
        <v>9.3016730384763782E-3</v>
      </c>
    </row>
    <row r="30" spans="1:15" s="6" customFormat="1" x14ac:dyDescent="0.35">
      <c r="A30" s="25" t="s">
        <v>11</v>
      </c>
      <c r="B30" s="26">
        <v>61237</v>
      </c>
      <c r="C30" s="26">
        <v>54421</v>
      </c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>
        <f t="shared" si="3"/>
        <v>115658</v>
      </c>
      <c r="O30" s="30">
        <f>SUM(N30)/N32</f>
        <v>0.81132194591561146</v>
      </c>
    </row>
    <row r="31" spans="1:15" s="6" customFormat="1" x14ac:dyDescent="0.35">
      <c r="A31" s="25" t="s">
        <v>7</v>
      </c>
      <c r="B31" s="26">
        <v>0</v>
      </c>
      <c r="C31" s="26">
        <v>0</v>
      </c>
      <c r="D31" s="27">
        <v>0</v>
      </c>
      <c r="E31" s="28">
        <v>0</v>
      </c>
      <c r="F31" s="28"/>
      <c r="G31" s="28"/>
      <c r="H31" s="28"/>
      <c r="I31" s="28">
        <v>0</v>
      </c>
      <c r="J31" s="28"/>
      <c r="K31" s="28"/>
      <c r="L31" s="28"/>
      <c r="M31" s="28"/>
      <c r="N31" s="28">
        <f t="shared" si="3"/>
        <v>0</v>
      </c>
      <c r="O31" s="30">
        <f>SUM(N31)/N32</f>
        <v>0</v>
      </c>
    </row>
    <row r="32" spans="1:15" s="6" customFormat="1" x14ac:dyDescent="0.35">
      <c r="B32" s="26">
        <f>SUM(B25:B31)</f>
        <v>75452</v>
      </c>
      <c r="C32" s="26">
        <f t="shared" ref="C32:M32" si="4">SUM(C25:C31)</f>
        <v>67103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142555</v>
      </c>
      <c r="O32" s="16">
        <f>SUM(N32)/N32</f>
        <v>1</v>
      </c>
    </row>
    <row r="33" spans="6:6" x14ac:dyDescent="0.3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